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8235"/>
  </bookViews>
  <sheets>
    <sheet name="EF 1" sheetId="1" r:id="rId1"/>
    <sheet name="EF 2.1" sheetId="2" r:id="rId2"/>
    <sheet name="EF 2.1 (2)" sheetId="18" r:id="rId3"/>
    <sheet name="EF 2.2" sheetId="3" r:id="rId4"/>
    <sheet name="EF 3" sheetId="4" r:id="rId5"/>
    <sheet name="EF 4.1" sheetId="5" r:id="rId6"/>
    <sheet name="EF 4.2" sheetId="15" r:id="rId7"/>
    <sheet name="EF 4.3" sheetId="14" r:id="rId8"/>
    <sheet name="EF 5.1 5.2 " sheetId="19" r:id="rId9"/>
    <sheet name="EF 5.3" sheetId="20" r:id="rId10"/>
    <sheet name="EF 6" sheetId="21" r:id="rId11"/>
  </sheets>
  <definedNames>
    <definedName name="_xlnm.Print_Area" localSheetId="0">'EF 1'!$A$1:$R$48</definedName>
    <definedName name="_xlnm.Print_Area" localSheetId="1">'EF 2.1'!$A$1:$K$37</definedName>
    <definedName name="_xlnm.Print_Area" localSheetId="2">'EF 2.1 (2)'!$A$1:$K$37</definedName>
    <definedName name="_xlnm.Print_Area" localSheetId="3">'EF 2.2'!$A$1:$G$69</definedName>
    <definedName name="_xlnm.Print_Area" localSheetId="4">'EF 3'!$A$1:$O$39</definedName>
    <definedName name="_xlnm.Print_Area" localSheetId="5">'EF 4.1'!$A$1:$L$128</definedName>
    <definedName name="_xlnm.Print_Area" localSheetId="6">'EF 4.2'!$A$1:$Q$52</definedName>
    <definedName name="_xlnm.Print_Area" localSheetId="8">'EF 5.1 5.2 '!$A$1:$H$383</definedName>
    <definedName name="_xlnm.Print_Area" localSheetId="9">'EF 5.3'!$A$1:$F$27</definedName>
    <definedName name="_xlnm.Print_Area" localSheetId="10">'EF 6'!$A$1:$H$26</definedName>
  </definedNames>
  <calcPr calcId="152511"/>
  <fileRecoveryPr repairLoad="1"/>
</workbook>
</file>

<file path=xl/calcChain.xml><?xml version="1.0" encoding="utf-8"?>
<calcChain xmlns="http://schemas.openxmlformats.org/spreadsheetml/2006/main">
  <c r="D380" i="19"/>
  <c r="E380"/>
  <c r="F380"/>
  <c r="G380"/>
  <c r="H380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199"/>
  <c r="H383" l="1"/>
  <c r="F383"/>
  <c r="G383"/>
  <c r="E200" l="1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199"/>
  <c r="D191"/>
  <c r="D383" l="1"/>
  <c r="E383"/>
  <c r="G35" i="14" l="1"/>
  <c r="G29"/>
  <c r="G27"/>
  <c r="G25"/>
  <c r="G15"/>
  <c r="J96" i="5"/>
  <c r="I96"/>
  <c r="L96" s="1"/>
  <c r="H96"/>
  <c r="K96" s="1"/>
  <c r="J116" l="1"/>
  <c r="I116"/>
  <c r="L116" s="1"/>
  <c r="H116"/>
  <c r="K116" s="1"/>
  <c r="J115"/>
  <c r="I115"/>
  <c r="L115" s="1"/>
  <c r="H115"/>
  <c r="K115" s="1"/>
  <c r="I33" i="14" l="1"/>
  <c r="I31"/>
  <c r="I23"/>
  <c r="I21"/>
  <c r="I19"/>
  <c r="I17"/>
  <c r="I13"/>
  <c r="I11"/>
  <c r="E35" l="1"/>
  <c r="E25"/>
  <c r="I25" s="1"/>
  <c r="E15"/>
  <c r="E27" l="1"/>
  <c r="E29" s="1"/>
  <c r="H52" i="15"/>
  <c r="G52"/>
  <c r="J52" l="1"/>
  <c r="K52"/>
  <c r="L52"/>
  <c r="M52"/>
  <c r="N52"/>
  <c r="O52"/>
  <c r="P52"/>
  <c r="Q52"/>
  <c r="I52"/>
  <c r="E128" i="5" l="1"/>
  <c r="F128"/>
  <c r="G128"/>
  <c r="D128"/>
  <c r="H94"/>
  <c r="K94" s="1"/>
  <c r="I94"/>
  <c r="L94" s="1"/>
  <c r="J94"/>
  <c r="H95"/>
  <c r="K95" s="1"/>
  <c r="I95"/>
  <c r="L95" s="1"/>
  <c r="J95"/>
  <c r="H80"/>
  <c r="K80" s="1"/>
  <c r="I80"/>
  <c r="L80" s="1"/>
  <c r="J80"/>
  <c r="H81"/>
  <c r="K81" s="1"/>
  <c r="I81"/>
  <c r="L81" s="1"/>
  <c r="J81"/>
  <c r="H63"/>
  <c r="K63" s="1"/>
  <c r="I63"/>
  <c r="L63" s="1"/>
  <c r="J63"/>
  <c r="H58"/>
  <c r="K58" s="1"/>
  <c r="I58"/>
  <c r="L58" s="1"/>
  <c r="J58"/>
  <c r="H59"/>
  <c r="K59" s="1"/>
  <c r="I59"/>
  <c r="L59" s="1"/>
  <c r="J59"/>
  <c r="H41"/>
  <c r="K41" s="1"/>
  <c r="I41"/>
  <c r="L41" s="1"/>
  <c r="J41"/>
  <c r="H42"/>
  <c r="K42" s="1"/>
  <c r="I42"/>
  <c r="L42" s="1"/>
  <c r="J42"/>
  <c r="H68"/>
  <c r="K68" s="1"/>
  <c r="I68"/>
  <c r="L68" s="1"/>
  <c r="J68"/>
  <c r="H69"/>
  <c r="K69" s="1"/>
  <c r="I69"/>
  <c r="L69" s="1"/>
  <c r="J69"/>
  <c r="H54"/>
  <c r="K54" s="1"/>
  <c r="I54"/>
  <c r="L54" s="1"/>
  <c r="J54"/>
  <c r="H55"/>
  <c r="K55" s="1"/>
  <c r="I55"/>
  <c r="L55" s="1"/>
  <c r="J55"/>
  <c r="H113"/>
  <c r="K113" s="1"/>
  <c r="I113"/>
  <c r="L113" s="1"/>
  <c r="J113"/>
  <c r="H114"/>
  <c r="K114" s="1"/>
  <c r="I114"/>
  <c r="L114" s="1"/>
  <c r="J114"/>
  <c r="H82"/>
  <c r="K82" s="1"/>
  <c r="I82"/>
  <c r="L82" s="1"/>
  <c r="J82"/>
  <c r="H83"/>
  <c r="K83" s="1"/>
  <c r="I83"/>
  <c r="L83" s="1"/>
  <c r="J83"/>
  <c r="H104"/>
  <c r="K104" s="1"/>
  <c r="I104"/>
  <c r="L104" s="1"/>
  <c r="J104"/>
  <c r="H105"/>
  <c r="K105" s="1"/>
  <c r="I105"/>
  <c r="L105" s="1"/>
  <c r="J105"/>
  <c r="H31"/>
  <c r="K31" s="1"/>
  <c r="I31"/>
  <c r="L31" s="1"/>
  <c r="J31"/>
  <c r="H101"/>
  <c r="K101" s="1"/>
  <c r="I101"/>
  <c r="L101" s="1"/>
  <c r="J101"/>
  <c r="H120"/>
  <c r="K120" s="1"/>
  <c r="I120"/>
  <c r="L120" s="1"/>
  <c r="J120"/>
  <c r="H121"/>
  <c r="K121" s="1"/>
  <c r="I121"/>
  <c r="L121" s="1"/>
  <c r="J121"/>
  <c r="H60"/>
  <c r="K60" s="1"/>
  <c r="I60"/>
  <c r="L60" s="1"/>
  <c r="J60"/>
  <c r="H61"/>
  <c r="K61" s="1"/>
  <c r="I61"/>
  <c r="L61" s="1"/>
  <c r="J61"/>
  <c r="H70"/>
  <c r="K70" s="1"/>
  <c r="I70"/>
  <c r="L70" s="1"/>
  <c r="J70"/>
  <c r="H71"/>
  <c r="K71" s="1"/>
  <c r="I71"/>
  <c r="L71" s="1"/>
  <c r="J71"/>
  <c r="H122"/>
  <c r="K122" s="1"/>
  <c r="I122"/>
  <c r="L122" s="1"/>
  <c r="J122"/>
  <c r="H123"/>
  <c r="K123" s="1"/>
  <c r="I123"/>
  <c r="L123" s="1"/>
  <c r="J123"/>
  <c r="H15"/>
  <c r="K15" s="1"/>
  <c r="I15"/>
  <c r="L15" s="1"/>
  <c r="J15"/>
  <c r="H16"/>
  <c r="K16" s="1"/>
  <c r="I16"/>
  <c r="L16" s="1"/>
  <c r="J16"/>
  <c r="H72"/>
  <c r="K72" s="1"/>
  <c r="I72"/>
  <c r="L72" s="1"/>
  <c r="J72"/>
  <c r="H73"/>
  <c r="K73" s="1"/>
  <c r="I73"/>
  <c r="L73" s="1"/>
  <c r="J73"/>
  <c r="H111"/>
  <c r="K111" s="1"/>
  <c r="I111"/>
  <c r="L111" s="1"/>
  <c r="J111"/>
  <c r="H112"/>
  <c r="K112" s="1"/>
  <c r="I112"/>
  <c r="L112" s="1"/>
  <c r="J112"/>
  <c r="H107"/>
  <c r="K107" s="1"/>
  <c r="I107"/>
  <c r="L107" s="1"/>
  <c r="J107"/>
  <c r="H108"/>
  <c r="K108" s="1"/>
  <c r="I108"/>
  <c r="L108" s="1"/>
  <c r="J108"/>
  <c r="H66"/>
  <c r="K66" s="1"/>
  <c r="I66"/>
  <c r="L66" s="1"/>
  <c r="J66"/>
  <c r="H67"/>
  <c r="K67" s="1"/>
  <c r="I67"/>
  <c r="L67" s="1"/>
  <c r="J67"/>
  <c r="H11"/>
  <c r="K11" s="1"/>
  <c r="I11"/>
  <c r="L11" s="1"/>
  <c r="J11"/>
  <c r="H12"/>
  <c r="K12" s="1"/>
  <c r="I12"/>
  <c r="L12" s="1"/>
  <c r="J12"/>
  <c r="H36"/>
  <c r="K36" s="1"/>
  <c r="I36"/>
  <c r="L36" s="1"/>
  <c r="J36"/>
  <c r="H37"/>
  <c r="K37" s="1"/>
  <c r="I37"/>
  <c r="L37" s="1"/>
  <c r="J37"/>
  <c r="H32"/>
  <c r="K32" s="1"/>
  <c r="I32"/>
  <c r="L32" s="1"/>
  <c r="J32"/>
  <c r="H33"/>
  <c r="K33" s="1"/>
  <c r="I33"/>
  <c r="L33" s="1"/>
  <c r="J33"/>
  <c r="H51"/>
  <c r="K51" s="1"/>
  <c r="I51"/>
  <c r="L51" s="1"/>
  <c r="J51"/>
  <c r="H52"/>
  <c r="K52" s="1"/>
  <c r="I52"/>
  <c r="L52" s="1"/>
  <c r="J52"/>
  <c r="H109"/>
  <c r="K109" s="1"/>
  <c r="I109"/>
  <c r="L109" s="1"/>
  <c r="J109"/>
  <c r="H110"/>
  <c r="K110" s="1"/>
  <c r="I110"/>
  <c r="L110" s="1"/>
  <c r="J110"/>
  <c r="H29"/>
  <c r="K29" s="1"/>
  <c r="I29"/>
  <c r="L29" s="1"/>
  <c r="J29"/>
  <c r="H30"/>
  <c r="K30" s="1"/>
  <c r="I30"/>
  <c r="L30" s="1"/>
  <c r="J30"/>
  <c r="H22"/>
  <c r="K22" s="1"/>
  <c r="I22"/>
  <c r="L22" s="1"/>
  <c r="J22"/>
  <c r="H23"/>
  <c r="K23" s="1"/>
  <c r="I23"/>
  <c r="L23" s="1"/>
  <c r="J23"/>
  <c r="H24"/>
  <c r="K24" s="1"/>
  <c r="I24"/>
  <c r="L24" s="1"/>
  <c r="J24"/>
  <c r="H44"/>
  <c r="K44" s="1"/>
  <c r="I44"/>
  <c r="L44" s="1"/>
  <c r="J44"/>
  <c r="H46"/>
  <c r="K46" s="1"/>
  <c r="I46"/>
  <c r="L46" s="1"/>
  <c r="J46"/>
  <c r="H48"/>
  <c r="K48" s="1"/>
  <c r="I48"/>
  <c r="L48" s="1"/>
  <c r="J48"/>
  <c r="H19"/>
  <c r="K19" s="1"/>
  <c r="I19"/>
  <c r="L19" s="1"/>
  <c r="J19"/>
  <c r="H28"/>
  <c r="K28" s="1"/>
  <c r="I28"/>
  <c r="L28" s="1"/>
  <c r="J28"/>
  <c r="H13"/>
  <c r="K13" s="1"/>
  <c r="I13"/>
  <c r="L13" s="1"/>
  <c r="J13"/>
  <c r="H20"/>
  <c r="K20" s="1"/>
  <c r="I20"/>
  <c r="L20" s="1"/>
  <c r="J20"/>
  <c r="H27"/>
  <c r="K27" s="1"/>
  <c r="I27"/>
  <c r="L27" s="1"/>
  <c r="J27"/>
  <c r="H64"/>
  <c r="K64" s="1"/>
  <c r="I64"/>
  <c r="L64" s="1"/>
  <c r="J64"/>
  <c r="H91"/>
  <c r="K91" s="1"/>
  <c r="I91"/>
  <c r="L91" s="1"/>
  <c r="J91"/>
  <c r="H98"/>
  <c r="K98" s="1"/>
  <c r="I98"/>
  <c r="L98" s="1"/>
  <c r="J98"/>
  <c r="H38"/>
  <c r="K38" s="1"/>
  <c r="I38"/>
  <c r="L38" s="1"/>
  <c r="J38"/>
  <c r="H102"/>
  <c r="K102" s="1"/>
  <c r="I102"/>
  <c r="L102" s="1"/>
  <c r="J102"/>
  <c r="H74"/>
  <c r="K74" s="1"/>
  <c r="I74"/>
  <c r="L74" s="1"/>
  <c r="J74"/>
  <c r="H75"/>
  <c r="K75" s="1"/>
  <c r="I75"/>
  <c r="L75" s="1"/>
  <c r="J75"/>
  <c r="H88"/>
  <c r="K88" s="1"/>
  <c r="I88"/>
  <c r="L88" s="1"/>
  <c r="J88"/>
  <c r="H76"/>
  <c r="K76" s="1"/>
  <c r="I76"/>
  <c r="L76" s="1"/>
  <c r="J76"/>
  <c r="H77"/>
  <c r="K77" s="1"/>
  <c r="I77"/>
  <c r="L77" s="1"/>
  <c r="J77"/>
  <c r="H86"/>
  <c r="K86" s="1"/>
  <c r="I86"/>
  <c r="L86" s="1"/>
  <c r="J86"/>
  <c r="H87"/>
  <c r="K87" s="1"/>
  <c r="I87"/>
  <c r="L87" s="1"/>
  <c r="J87"/>
  <c r="H117"/>
  <c r="K117" s="1"/>
  <c r="I117"/>
  <c r="L117" s="1"/>
  <c r="J117"/>
  <c r="H103"/>
  <c r="K103" s="1"/>
  <c r="I103"/>
  <c r="L103" s="1"/>
  <c r="J103"/>
  <c r="H26"/>
  <c r="K26" s="1"/>
  <c r="I26"/>
  <c r="L26" s="1"/>
  <c r="J26"/>
  <c r="H49"/>
  <c r="K49" s="1"/>
  <c r="I49"/>
  <c r="L49" s="1"/>
  <c r="J49"/>
  <c r="H17"/>
  <c r="K17" s="1"/>
  <c r="I17"/>
  <c r="L17" s="1"/>
  <c r="J17"/>
  <c r="H56"/>
  <c r="K56" s="1"/>
  <c r="I56"/>
  <c r="L56" s="1"/>
  <c r="J56"/>
  <c r="H39"/>
  <c r="K39" s="1"/>
  <c r="I39"/>
  <c r="L39" s="1"/>
  <c r="J39"/>
  <c r="H85"/>
  <c r="K85" s="1"/>
  <c r="I85"/>
  <c r="L85" s="1"/>
  <c r="J85"/>
  <c r="H62"/>
  <c r="K62" s="1"/>
  <c r="I62"/>
  <c r="L62" s="1"/>
  <c r="J62"/>
  <c r="H53"/>
  <c r="K53" s="1"/>
  <c r="I53"/>
  <c r="L53" s="1"/>
  <c r="J53"/>
  <c r="H126"/>
  <c r="K126" s="1"/>
  <c r="I126"/>
  <c r="L126" s="1"/>
  <c r="J126"/>
  <c r="H127"/>
  <c r="K127" s="1"/>
  <c r="I127"/>
  <c r="L127" s="1"/>
  <c r="J127"/>
  <c r="H34"/>
  <c r="K34" s="1"/>
  <c r="I34"/>
  <c r="L34" s="1"/>
  <c r="J34"/>
  <c r="H45"/>
  <c r="K45" s="1"/>
  <c r="I45"/>
  <c r="L45" s="1"/>
  <c r="J45"/>
  <c r="H119"/>
  <c r="K119" s="1"/>
  <c r="I119"/>
  <c r="L119" s="1"/>
  <c r="J119"/>
  <c r="H40"/>
  <c r="K40" s="1"/>
  <c r="I40"/>
  <c r="L40" s="1"/>
  <c r="J40"/>
  <c r="H14"/>
  <c r="K14" s="1"/>
  <c r="I14"/>
  <c r="L14" s="1"/>
  <c r="J14"/>
  <c r="H79"/>
  <c r="K79" s="1"/>
  <c r="I79"/>
  <c r="L79" s="1"/>
  <c r="J79"/>
  <c r="H99"/>
  <c r="K99" s="1"/>
  <c r="I99"/>
  <c r="L99" s="1"/>
  <c r="J99"/>
  <c r="H57"/>
  <c r="K57" s="1"/>
  <c r="I57"/>
  <c r="L57" s="1"/>
  <c r="J57"/>
  <c r="H106"/>
  <c r="K106" s="1"/>
  <c r="I106"/>
  <c r="L106" s="1"/>
  <c r="J106"/>
  <c r="H90"/>
  <c r="K90" s="1"/>
  <c r="I90"/>
  <c r="L90" s="1"/>
  <c r="J90"/>
  <c r="H84"/>
  <c r="K84" s="1"/>
  <c r="I84"/>
  <c r="L84" s="1"/>
  <c r="J84"/>
  <c r="H50"/>
  <c r="K50" s="1"/>
  <c r="I50"/>
  <c r="L50" s="1"/>
  <c r="J50"/>
  <c r="H100"/>
  <c r="K100" s="1"/>
  <c r="I100"/>
  <c r="L100" s="1"/>
  <c r="J100"/>
  <c r="H25"/>
  <c r="K25" s="1"/>
  <c r="I25"/>
  <c r="L25" s="1"/>
  <c r="J25"/>
  <c r="H35"/>
  <c r="K35" s="1"/>
  <c r="I35"/>
  <c r="L35" s="1"/>
  <c r="J35"/>
  <c r="H92"/>
  <c r="K92" s="1"/>
  <c r="I92"/>
  <c r="L92" s="1"/>
  <c r="J92"/>
  <c r="H18"/>
  <c r="K18" s="1"/>
  <c r="I18"/>
  <c r="L18" s="1"/>
  <c r="J18"/>
  <c r="H89"/>
  <c r="K89" s="1"/>
  <c r="I89"/>
  <c r="L89" s="1"/>
  <c r="J89"/>
  <c r="H125"/>
  <c r="K125" s="1"/>
  <c r="I125"/>
  <c r="L125" s="1"/>
  <c r="J125"/>
  <c r="H118"/>
  <c r="K118" s="1"/>
  <c r="I118"/>
  <c r="L118" s="1"/>
  <c r="J118"/>
  <c r="H97"/>
  <c r="K97" s="1"/>
  <c r="I97"/>
  <c r="L97" s="1"/>
  <c r="J97"/>
  <c r="H21"/>
  <c r="K21" s="1"/>
  <c r="I21"/>
  <c r="L21" s="1"/>
  <c r="J21"/>
  <c r="H78"/>
  <c r="K78" s="1"/>
  <c r="I78"/>
  <c r="L78" s="1"/>
  <c r="J78"/>
  <c r="H47"/>
  <c r="K47" s="1"/>
  <c r="I47"/>
  <c r="L47" s="1"/>
  <c r="J47"/>
  <c r="H93"/>
  <c r="K93" s="1"/>
  <c r="I93"/>
  <c r="L93" s="1"/>
  <c r="J93"/>
  <c r="H43"/>
  <c r="K43" s="1"/>
  <c r="I43"/>
  <c r="L43" s="1"/>
  <c r="J43"/>
  <c r="H65"/>
  <c r="K65" s="1"/>
  <c r="I65"/>
  <c r="L65" s="1"/>
  <c r="J65"/>
  <c r="H124"/>
  <c r="K124" s="1"/>
  <c r="I124"/>
  <c r="L124" s="1"/>
  <c r="J124"/>
  <c r="J128" l="1"/>
  <c r="I128"/>
  <c r="K128"/>
  <c r="H128"/>
  <c r="L128"/>
</calcChain>
</file>

<file path=xl/sharedStrings.xml><?xml version="1.0" encoding="utf-8"?>
<sst xmlns="http://schemas.openxmlformats.org/spreadsheetml/2006/main" count="1765" uniqueCount="852">
  <si>
    <t xml:space="preserve">ESTUDIO DE FACTIBILIDAD </t>
  </si>
  <si>
    <t xml:space="preserve">             UBICACIÓN, NIVEL Y TIPO DE LA ESCUELA DE NUEVA CREACIÓN SOLICITADA</t>
  </si>
  <si>
    <t>INSTRUCCIONES</t>
  </si>
  <si>
    <t>ESTADO:</t>
  </si>
  <si>
    <t>MUNICIPIO:</t>
  </si>
  <si>
    <t>LOCALIDAD:</t>
  </si>
  <si>
    <t xml:space="preserve">  TIPO: </t>
  </si>
  <si>
    <t>RURAL</t>
  </si>
  <si>
    <t>URBANA</t>
  </si>
  <si>
    <t>NIVEL EDUCATIVO</t>
  </si>
  <si>
    <t>MEDIO SUPERIOR</t>
  </si>
  <si>
    <t>N/C</t>
  </si>
  <si>
    <t>R</t>
  </si>
  <si>
    <t>Colegio de Bachilleres (COBACH)</t>
  </si>
  <si>
    <t xml:space="preserve">     DETERMINACIÓN DEL ÁREA DE INFLUENCIA</t>
  </si>
  <si>
    <t xml:space="preserve">     Mapa del área</t>
  </si>
  <si>
    <r>
      <t xml:space="preserve">Instrucciones: </t>
    </r>
    <r>
      <rPr>
        <sz val="10"/>
        <rFont val="Arial"/>
        <family val="2"/>
      </rPr>
      <t>En este espacio anexe o trace, un mapa de la zona con la ubicación de los municipios y localidades que integran el área de influencia, con sus respectivos nombres, vías de comunicación a la localidad seleccionada y servicios educativos existentes.</t>
    </r>
  </si>
  <si>
    <t>ESTUDIO DE FACTIBILIDAD</t>
  </si>
  <si>
    <t>DETERMINACIÓN DEL ÁREA DE INFLUENCIA</t>
  </si>
  <si>
    <t>Localidades afluentes</t>
  </si>
  <si>
    <r>
      <t xml:space="preserve">Instrucciones: </t>
    </r>
    <r>
      <rPr>
        <sz val="10"/>
        <rFont val="Arial"/>
        <family val="2"/>
      </rPr>
      <t>Inicie por la localidad seleccionada, subráyela y continúe con el resto de las localidades que conforman el  área, dando distancias, tiempo, tipo y costo de transporte respecto de la seleccionada.</t>
    </r>
  </si>
  <si>
    <t>MUNICIPIO</t>
  </si>
  <si>
    <t>LOCALIDAD</t>
  </si>
  <si>
    <t>DISTANCIA (KMS)</t>
  </si>
  <si>
    <t>TIEMPO DE TRASLADO</t>
  </si>
  <si>
    <t>TIPO DE TRANSPORTE</t>
  </si>
  <si>
    <t>COSTO DE TRANSPORTE *</t>
  </si>
  <si>
    <t>OBSERVACIONES **</t>
  </si>
  <si>
    <t>* Viaje Redondo</t>
  </si>
  <si>
    <t>**Si existe alguna problemática para transportarse (transbordos, tiempo de espera, etc.) o si el tipo de camino es problemático (terracería, pendientes, cruce de ríos, etc.) favor de exponerla y de ser necesario anexar información adicional.</t>
  </si>
  <si>
    <t>DE LA LOCALIDAD</t>
  </si>
  <si>
    <t>DEL ÁREA DE INFLUENCIA</t>
  </si>
  <si>
    <t>Número de habitantes:</t>
  </si>
  <si>
    <t>Principales actividades económicas:</t>
  </si>
  <si>
    <t>(enumere en orden de importancia)</t>
  </si>
  <si>
    <t>Servicios:</t>
  </si>
  <si>
    <t>SI</t>
  </si>
  <si>
    <t>NO</t>
  </si>
  <si>
    <t>Agricultura</t>
  </si>
  <si>
    <t>Fruticultura</t>
  </si>
  <si>
    <t>Agua</t>
  </si>
  <si>
    <t>Ganadería</t>
  </si>
  <si>
    <t>Avicultura</t>
  </si>
  <si>
    <t>Luz</t>
  </si>
  <si>
    <t>Pesca</t>
  </si>
  <si>
    <t>Comercio</t>
  </si>
  <si>
    <t>Artesanía</t>
  </si>
  <si>
    <t>Drenaje</t>
  </si>
  <si>
    <t>Industria: (especifique las más importantes).</t>
  </si>
  <si>
    <t>Postal</t>
  </si>
  <si>
    <t>Telefónico</t>
  </si>
  <si>
    <t>Telegráfico</t>
  </si>
  <si>
    <t>Cuenta con terreno</t>
  </si>
  <si>
    <t>Forestal</t>
  </si>
  <si>
    <t>¿Cómo lo obtuvo?</t>
  </si>
  <si>
    <t>Minería</t>
  </si>
  <si>
    <t>especifique</t>
  </si>
  <si>
    <t>Turismo</t>
  </si>
  <si>
    <t>Superficie:</t>
  </si>
  <si>
    <t>m</t>
  </si>
  <si>
    <t xml:space="preserve">                 ANÁLISIS DE LA OFERTA Y DEMANDA DE EDUCACIÓN MEDIA SUPERIOR </t>
  </si>
  <si>
    <t xml:space="preserve">                     Análisis de la Demanda.</t>
  </si>
  <si>
    <r>
      <t xml:space="preserve">a) Escuelas </t>
    </r>
    <r>
      <rPr>
        <b/>
        <sz val="10"/>
        <rFont val="Arial"/>
        <family val="2"/>
      </rPr>
      <t>secundarias</t>
    </r>
    <r>
      <rPr>
        <sz val="10"/>
        <rFont val="Arial"/>
        <family val="2"/>
      </rPr>
      <t xml:space="preserve"> de la localidad seleccionada y del área de influencia.</t>
    </r>
  </si>
  <si>
    <t xml:space="preserve">E S C U E L A </t>
  </si>
  <si>
    <t>NÚMERO DE ALUMNOS</t>
  </si>
  <si>
    <t>CLAVE</t>
  </si>
  <si>
    <t>NOMBRE</t>
  </si>
  <si>
    <t>1º</t>
  </si>
  <si>
    <t>2º</t>
  </si>
  <si>
    <t>3º</t>
  </si>
  <si>
    <t>EGRESADOS</t>
  </si>
  <si>
    <t>T O T A L</t>
  </si>
  <si>
    <t>a) Planteles de nivel medio superior de la localidad seleccionada y del área de influencia.</t>
  </si>
  <si>
    <t>E   S   C   U   E   L   A</t>
  </si>
  <si>
    <t>TURNO</t>
  </si>
  <si>
    <t>CONTROL</t>
  </si>
  <si>
    <t>TIPO</t>
  </si>
  <si>
    <t>PRIMERO</t>
  </si>
  <si>
    <t>SEGUNDO</t>
  </si>
  <si>
    <t>TERCERO</t>
  </si>
  <si>
    <t>GRUPOS</t>
  </si>
  <si>
    <t>Centro de Educación Media Superior a Distancia (EMSAD)</t>
  </si>
  <si>
    <t>C</t>
  </si>
  <si>
    <t>INFORMACIÓN SOCIO-ECONÓMICA SOBRE LA LOCALIDAD SELECCIONADA Y DEL ÁREA DE INFLUENCIA</t>
  </si>
  <si>
    <t xml:space="preserve">              ANÁLISIS DE LA OFERTA Y DEMANDA DE EDUCACIÓN MEDIA SUPERIOR </t>
  </si>
  <si>
    <t xml:space="preserve">                Análisis de la oferta</t>
  </si>
  <si>
    <t>CONVERSIÓN</t>
  </si>
  <si>
    <t>Colegio de Estudios Científicos y Tecnológicos (CECYTE)</t>
  </si>
  <si>
    <t>SEP - SEMS Formato NC-1</t>
  </si>
  <si>
    <t>S</t>
  </si>
  <si>
    <t xml:space="preserve">ESTUDIO DE FACTIBILIDAD, EDUCACIÓN MEDIA SUPERIOR </t>
  </si>
  <si>
    <r>
      <t xml:space="preserve">Instrucciones: </t>
    </r>
    <r>
      <rPr>
        <sz val="10"/>
        <rFont val="Arial"/>
        <family val="2"/>
      </rPr>
      <t>Inicie co</t>
    </r>
    <r>
      <rPr>
        <sz val="10"/>
        <rFont val="Arial"/>
        <family val="2"/>
      </rPr>
      <t>n la localidad seleccionada y después las localidades afluentes.</t>
    </r>
  </si>
  <si>
    <t>K</t>
  </si>
  <si>
    <t>L</t>
  </si>
  <si>
    <t>M</t>
  </si>
  <si>
    <r>
      <t xml:space="preserve">N/C: Nueva Creación </t>
    </r>
    <r>
      <rPr>
        <sz val="10"/>
        <rFont val="Arial"/>
        <family val="2"/>
      </rPr>
      <t>(Creación de un nuevo plantel)</t>
    </r>
  </si>
  <si>
    <r>
      <t xml:space="preserve">S: Sustitución </t>
    </r>
    <r>
      <rPr>
        <sz val="10"/>
        <rFont val="Arial"/>
        <family val="2"/>
      </rPr>
      <t>(Cancelación de un plantel estatal o de otra modalidad ya existente y creación en su lugar de un plantel ODE)</t>
    </r>
  </si>
  <si>
    <t>Registre la información que se solicita en cada campo, y marque con una "X" en la casilla de la opción que corresponda.</t>
  </si>
  <si>
    <t>SOLICITANTE</t>
  </si>
  <si>
    <t>FECHA:</t>
  </si>
  <si>
    <t>CARGO</t>
  </si>
  <si>
    <t>Instrucciones</t>
  </si>
  <si>
    <t>I</t>
  </si>
  <si>
    <t>II</t>
  </si>
  <si>
    <t>(I/II) x 100</t>
  </si>
  <si>
    <t>Área de influencia</t>
  </si>
  <si>
    <t>Entidad Federativa</t>
  </si>
  <si>
    <t>Área de influencia vs Entidad Federativa</t>
  </si>
  <si>
    <t>A</t>
  </si>
  <si>
    <t>B</t>
  </si>
  <si>
    <t>Porcentaje de absorción    (A/B)x100</t>
  </si>
  <si>
    <t>D</t>
  </si>
  <si>
    <t>E</t>
  </si>
  <si>
    <t>F</t>
  </si>
  <si>
    <t>G</t>
  </si>
  <si>
    <t>H</t>
  </si>
  <si>
    <t>Demanda (D-E+F)</t>
  </si>
  <si>
    <t>Índice de atención a la demanda (G/H)x100</t>
  </si>
  <si>
    <t>J</t>
  </si>
  <si>
    <t>Demanda no atendida (1- I/100 )xH</t>
  </si>
  <si>
    <t>Cálculo del porcentaje de uso de la capacidad instalada</t>
  </si>
  <si>
    <t>Porcentaje de uso de la capacidad instalada    (K/L)x100</t>
  </si>
  <si>
    <t xml:space="preserve">*La información contenida en la Columna I deberá hacer referencia a los totales de las secciones D o E, dependiendo si ésta hace referencia a la oferta educativa de EMS o de Secundaria. </t>
  </si>
  <si>
    <t>Proporcione la información que se solicita a continuación, con base en sus archivos estadísticos y en los totales de las Secciones EF4.1 y EF4.2.</t>
  </si>
  <si>
    <t>MATRÍCULA</t>
  </si>
  <si>
    <t>AULAS</t>
  </si>
  <si>
    <t>NVO INGRESO</t>
  </si>
  <si>
    <t>REPETIDORES</t>
  </si>
  <si>
    <t>EXISTENTES</t>
  </si>
  <si>
    <t>EN USO</t>
  </si>
  <si>
    <t>RESPUESTA A LA DEMANDA EDUCATIVA: "ANÁLISIS OFERTA-DEMANDA EMS"</t>
  </si>
  <si>
    <r>
      <t xml:space="preserve">R: Regularización </t>
    </r>
    <r>
      <rPr>
        <sz val="10"/>
        <rFont val="Arial"/>
        <family val="2"/>
      </rPr>
      <t>(Regularización de un plantel con financiamiento 100% local, no reconocido por la SEP)</t>
    </r>
  </si>
  <si>
    <t>Bachillerato Intercultural (BI)</t>
  </si>
  <si>
    <t xml:space="preserve">NUEVA UNIDAD </t>
  </si>
  <si>
    <t>Telebachillerato Comunitario (TC)</t>
  </si>
  <si>
    <r>
      <t xml:space="preserve">C: Conversión </t>
    </r>
    <r>
      <rPr>
        <sz val="10"/>
        <rFont val="Arial"/>
        <family val="2"/>
      </rPr>
      <t>(Conversión de un EMSAD existente reconocido por la SEP, a COBACH o CECYTE)</t>
    </r>
  </si>
  <si>
    <t>Indique, en el campo correspondiente, la Entidad Federativa, Municipio, localidad, fecha de la solicitud, así como nombre y cargo del solicitante.</t>
  </si>
  <si>
    <t>Marque con una "X" si el servicio solicitado se ubica en zona rural o urbana, así como el tipo de unidad educativa y de solicitud.</t>
  </si>
  <si>
    <t>UNIDAD EDUCATIVA SOLICITADA</t>
  </si>
  <si>
    <t>2015 - 2016</t>
  </si>
  <si>
    <t>2016 - 2017</t>
  </si>
  <si>
    <t>2017 -2018</t>
  </si>
  <si>
    <t>Matrícula EMS 2015-2016</t>
  </si>
  <si>
    <t>Jalisco</t>
  </si>
  <si>
    <t>Guadalajara</t>
  </si>
  <si>
    <t>Guadalajara (Centro) Basilio Vadillo</t>
  </si>
  <si>
    <t>X</t>
  </si>
  <si>
    <t>LIC. HELLEN GARCIA RETAMOZA</t>
  </si>
  <si>
    <t>DIRECTORA DE PLANEACIÓN Y EVALUACIÓN DEL CECyTEJ</t>
  </si>
  <si>
    <t>Escuelas Secundarias en la zona de influencia de 5,000 metros con origen en</t>
  </si>
  <si>
    <t>Secundaria estatal CCT14EES0137E ubicada en Doctor Baeza Alzaga No. 263 zona centro</t>
  </si>
  <si>
    <t>Escuelas Preparatorias en la zona de influencia de 5,000 metros</t>
  </si>
  <si>
    <t>Origen en secundaria estatal general CCT 14EES0137E</t>
  </si>
  <si>
    <t>1 DE FEBRERO DE 2017</t>
  </si>
  <si>
    <t>SAN ANDRES</t>
  </si>
  <si>
    <t>JARDINES DEL COUNTRY</t>
  </si>
  <si>
    <t>RESIDENCIAL SAN ELIAS</t>
  </si>
  <si>
    <t>LAS HUERTAS 3ERA SECCION</t>
  </si>
  <si>
    <t>ZONA OBLATOS</t>
  </si>
  <si>
    <t>SANTA ELENA ESTADIO</t>
  </si>
  <si>
    <t>CHAPULTEPEC COUNTRY</t>
  </si>
  <si>
    <t>VALLE DEL ALAMO</t>
  </si>
  <si>
    <t>VILLAS DE SAN JUAN</t>
  </si>
  <si>
    <t>LOMAS DE INDEPENDENCIA</t>
  </si>
  <si>
    <t>MIRAFLORES</t>
  </si>
  <si>
    <t>ATLAS</t>
  </si>
  <si>
    <t>JARDINES SANTA ISABEL</t>
  </si>
  <si>
    <t>FERROCARRIL</t>
  </si>
  <si>
    <t>LA FEDERACHA (LA ESPERANZA)</t>
  </si>
  <si>
    <t>GUADALAJARA (ZONA CENTRO)</t>
  </si>
  <si>
    <t>SANTA ROSA OBLATOS</t>
  </si>
  <si>
    <t>MORELOS</t>
  </si>
  <si>
    <t>BLANCO Y CUELLAR</t>
  </si>
  <si>
    <t>EL SANTUARIO</t>
  </si>
  <si>
    <t>MEZQUITAN COUNTRY</t>
  </si>
  <si>
    <t>SECTOR REFORMA CUARTEL I SECCION</t>
  </si>
  <si>
    <t>MONUMENTAL</t>
  </si>
  <si>
    <t>CIRCUNVALACION OBLATOS</t>
  </si>
  <si>
    <t>CIRCUNVALACION BELISARIO</t>
  </si>
  <si>
    <t>LA PERLA</t>
  </si>
  <si>
    <t>AMERICANA</t>
  </si>
  <si>
    <t>VILLASEÑOR</t>
  </si>
  <si>
    <t>INDEPENDENCIA</t>
  </si>
  <si>
    <t>BELISARIO DOMINGUEZ</t>
  </si>
  <si>
    <t>ANALCO</t>
  </si>
  <si>
    <t>OBRERA</t>
  </si>
  <si>
    <t>ITALIA PROVIDENCIA</t>
  </si>
  <si>
    <t>ARCOS VALLARTA</t>
  </si>
  <si>
    <t>REAL</t>
  </si>
  <si>
    <t>EL PROGRESO</t>
  </si>
  <si>
    <t>LADRON DE GUEVARA</t>
  </si>
  <si>
    <t>PROVIDENCIA</t>
  </si>
  <si>
    <t>TALPITA</t>
  </si>
  <si>
    <t>JARDINES ALCALDE</t>
  </si>
  <si>
    <t>MODERNA</t>
  </si>
  <si>
    <t>AUTOCINEMA</t>
  </si>
  <si>
    <t>SAN JUAN BOSCO</t>
  </si>
  <si>
    <t>LOS MARTIRES</t>
  </si>
  <si>
    <t>LOMAS DEL BATAN</t>
  </si>
  <si>
    <t>ARTESANOS</t>
  </si>
  <si>
    <t>DEL SUR</t>
  </si>
  <si>
    <t>8 DE JULIO</t>
  </si>
  <si>
    <t>LA LOMA</t>
  </si>
  <si>
    <t>GONZALEZ GALLO</t>
  </si>
  <si>
    <t>JARDINES DEL BOSQUE</t>
  </si>
  <si>
    <t>VALLARTA NORTE</t>
  </si>
  <si>
    <t>VICENTE GUERRERO</t>
  </si>
  <si>
    <t>OBLATOS</t>
  </si>
  <si>
    <t>ATEMAJAC DEL VALLE</t>
  </si>
  <si>
    <t>GUADALAJARA</t>
  </si>
  <si>
    <t>ZAPOPAN</t>
  </si>
  <si>
    <t>14DES0050A</t>
  </si>
  <si>
    <t>14DES0063E</t>
  </si>
  <si>
    <t>14DES0085Q</t>
  </si>
  <si>
    <t>14DES0101R</t>
  </si>
  <si>
    <t>14DES0103P</t>
  </si>
  <si>
    <t>14DSN0001Z</t>
  </si>
  <si>
    <t>14DST0001K</t>
  </si>
  <si>
    <t>14DST0004H</t>
  </si>
  <si>
    <t>14DST0047F</t>
  </si>
  <si>
    <t>14DST0107D</t>
  </si>
  <si>
    <t>14DST0158K</t>
  </si>
  <si>
    <t>14EDS0001S</t>
  </si>
  <si>
    <t>14EDS0002R</t>
  </si>
  <si>
    <t>14EES0025A</t>
  </si>
  <si>
    <t>14EES0026Z</t>
  </si>
  <si>
    <t>14EES0028Y</t>
  </si>
  <si>
    <t>14EES0035H</t>
  </si>
  <si>
    <t>14EES0048L</t>
  </si>
  <si>
    <t>14EES0054W</t>
  </si>
  <si>
    <t>14EES0128X</t>
  </si>
  <si>
    <t>14EES0130L</t>
  </si>
  <si>
    <t>14EES0131K</t>
  </si>
  <si>
    <t>14EES0135G</t>
  </si>
  <si>
    <t>14EES0136F</t>
  </si>
  <si>
    <t>14EES0138D</t>
  </si>
  <si>
    <t>14EES0179D</t>
  </si>
  <si>
    <t>14EES0349H</t>
  </si>
  <si>
    <t>14EES0509E</t>
  </si>
  <si>
    <t>14EST0021X</t>
  </si>
  <si>
    <t>14PES0009P</t>
  </si>
  <si>
    <t>14PES0010E</t>
  </si>
  <si>
    <t>14PES0012C</t>
  </si>
  <si>
    <t>14PES0016Z</t>
  </si>
  <si>
    <t>14PES0022J</t>
  </si>
  <si>
    <t>14PES0038K</t>
  </si>
  <si>
    <t>14PES0039J</t>
  </si>
  <si>
    <t>14PES0040Z</t>
  </si>
  <si>
    <t>14PES0041Y</t>
  </si>
  <si>
    <t>14PES0048R</t>
  </si>
  <si>
    <t>14PES0060M</t>
  </si>
  <si>
    <t>14PES0063J</t>
  </si>
  <si>
    <t>14PES0092E</t>
  </si>
  <si>
    <t>14PES0096A</t>
  </si>
  <si>
    <t>14PES0100X</t>
  </si>
  <si>
    <t>14PES0101W</t>
  </si>
  <si>
    <t>14PES0102V</t>
  </si>
  <si>
    <t>14PES0107Q</t>
  </si>
  <si>
    <t>14PES0109O</t>
  </si>
  <si>
    <t>14PES0129B</t>
  </si>
  <si>
    <t>14PES0135M</t>
  </si>
  <si>
    <t>14PES0141X</t>
  </si>
  <si>
    <t>14PES0142W</t>
  </si>
  <si>
    <t>14PES0144U</t>
  </si>
  <si>
    <t>14PES0158X</t>
  </si>
  <si>
    <t>14PES0162J</t>
  </si>
  <si>
    <t>14PES0175N</t>
  </si>
  <si>
    <t>14PES0184V</t>
  </si>
  <si>
    <t>14PES0201V</t>
  </si>
  <si>
    <t>14PES0204S</t>
  </si>
  <si>
    <t>14PES0210C</t>
  </si>
  <si>
    <t>14PES0213Z</t>
  </si>
  <si>
    <t>14PES0228B</t>
  </si>
  <si>
    <t>14PES0232O</t>
  </si>
  <si>
    <t>14PES0238I</t>
  </si>
  <si>
    <t>14PES0247Q</t>
  </si>
  <si>
    <t>14PES0260K</t>
  </si>
  <si>
    <t>14PES0274N</t>
  </si>
  <si>
    <t>14PES0276L</t>
  </si>
  <si>
    <t>14PES0284U</t>
  </si>
  <si>
    <t>14PES0286S</t>
  </si>
  <si>
    <t>14PES0297Y</t>
  </si>
  <si>
    <t>14PES0358V</t>
  </si>
  <si>
    <t>14PES0359U</t>
  </si>
  <si>
    <t>14PES0362H</t>
  </si>
  <si>
    <t>14PES0417U</t>
  </si>
  <si>
    <t>14PES0461H</t>
  </si>
  <si>
    <t>14PES0500T</t>
  </si>
  <si>
    <t>14PES0888K</t>
  </si>
  <si>
    <t>14PES0897S</t>
  </si>
  <si>
    <t>14PES0928V</t>
  </si>
  <si>
    <t>14PES0932H</t>
  </si>
  <si>
    <t>14PES0951W</t>
  </si>
  <si>
    <t>14PES0976E</t>
  </si>
  <si>
    <t>14PST0007J</t>
  </si>
  <si>
    <t>14PST0008I</t>
  </si>
  <si>
    <t>14PST0016R</t>
  </si>
  <si>
    <t>14PST0017Q</t>
  </si>
  <si>
    <t>14PST0030K</t>
  </si>
  <si>
    <t>14PST0048J</t>
  </si>
  <si>
    <t>14SES0238F</t>
  </si>
  <si>
    <t>RICARDO FLORES MAGON</t>
  </si>
  <si>
    <t>RAMON REYES OCHOA</t>
  </si>
  <si>
    <t>IDOLINA GAONA DE COSIO</t>
  </si>
  <si>
    <t>EMILIANO ZAPATA</t>
  </si>
  <si>
    <t>HEROES DE NACOZARI</t>
  </si>
  <si>
    <t>SECUNDARIA PARA TRABAJADORES</t>
  </si>
  <si>
    <t>JOSE VASCONCELOS</t>
  </si>
  <si>
    <t>ESCUELA SECUNDARIA TECNICA 115</t>
  </si>
  <si>
    <t>ESCUELA SECUNDARIA TECNICA 107</t>
  </si>
  <si>
    <t>EFRAIN GONZALEZ LUNA</t>
  </si>
  <si>
    <t>ATLETAS DEL CODE JALISCO</t>
  </si>
  <si>
    <t>AGUSTIN DE ITURBIDE</t>
  </si>
  <si>
    <t>JESUS GONZALEZ GALLO</t>
  </si>
  <si>
    <t>MIXTA U 30</t>
  </si>
  <si>
    <t>IRENE ROBLEDO GARCIA</t>
  </si>
  <si>
    <t>JAIME TORRES BODET</t>
  </si>
  <si>
    <t>MANUEL M DIEGUEZ</t>
  </si>
  <si>
    <t>RAMON GARCIA RUIZ</t>
  </si>
  <si>
    <t>JALISCO</t>
  </si>
  <si>
    <t>MIXTA U 7</t>
  </si>
  <si>
    <t>MIXTA U 8</t>
  </si>
  <si>
    <t>JUANA DE ASBAJE</t>
  </si>
  <si>
    <t>ZENAIDA GUTIERREZ VAZQUEZ</t>
  </si>
  <si>
    <t>DOLORES ALVAREZ DE DIEGUEZ</t>
  </si>
  <si>
    <t>MA HELENA COSIO VIDAURRI</t>
  </si>
  <si>
    <t>MEXICO 2000</t>
  </si>
  <si>
    <t>IDOLINA GAONA DE COSIO VIDAURRI</t>
  </si>
  <si>
    <t>JOSE MARIANO JIMENEZ</t>
  </si>
  <si>
    <t>ESPERANZA</t>
  </si>
  <si>
    <t>INSTITUTO LIBERTAD</t>
  </si>
  <si>
    <t>COLEGIO ANAHUAC GARIBALDI</t>
  </si>
  <si>
    <t>REPUBLICA MEXICANA</t>
  </si>
  <si>
    <t>LUIS SILVA</t>
  </si>
  <si>
    <t>COLEGIO TERESA DE AVILA</t>
  </si>
  <si>
    <t>COLEGIO REFORMA</t>
  </si>
  <si>
    <t>NUEVA GALICIA</t>
  </si>
  <si>
    <t>COLEGIO MARTINEZ NEGRETE</t>
  </si>
  <si>
    <t>LA PAZ</t>
  </si>
  <si>
    <t>RUDYARD KIPLING</t>
  </si>
  <si>
    <t>ANAHUAC REVOLUCION</t>
  </si>
  <si>
    <t>FRANCISCO MARQUEZ</t>
  </si>
  <si>
    <t>INSTITUTO COLON</t>
  </si>
  <si>
    <t>FRAY PEDRO DE GANTE</t>
  </si>
  <si>
    <t>COLEGIO AMERICANO DE GUADALAJARA</t>
  </si>
  <si>
    <t>INSURGENTES</t>
  </si>
  <si>
    <t>PRIMERO DE MAYO</t>
  </si>
  <si>
    <t>AMERICA</t>
  </si>
  <si>
    <t>FRANCISCO FEBRES CORDERO</t>
  </si>
  <si>
    <t>OCCIDENTAL</t>
  </si>
  <si>
    <t>JAIME SABINES</t>
  </si>
  <si>
    <t>COLEGIO IGNACIO ALDAMA</t>
  </si>
  <si>
    <t>NUEVO MEXICO</t>
  </si>
  <si>
    <t>ADOLFO LOPEZ MATEOS</t>
  </si>
  <si>
    <t>GOMEZ DE MENDIOLA</t>
  </si>
  <si>
    <t>CRISTI MARTINEZ DE COSIO</t>
  </si>
  <si>
    <t>ANACLETO GONZALEZ FLORES</t>
  </si>
  <si>
    <t>COLEGIO OXFORD</t>
  </si>
  <si>
    <t>CANICA</t>
  </si>
  <si>
    <t>LICEO DEL COUNTRY AURELIO ORTEGA</t>
  </si>
  <si>
    <t>FATIMA</t>
  </si>
  <si>
    <t>ALONSO MANUEL ESCALANTE Y ESCALANTE</t>
  </si>
  <si>
    <t>JOSE CARDENAL SALAZAR</t>
  </si>
  <si>
    <t>COLEGIO VALLARTA</t>
  </si>
  <si>
    <t>THOMAS ALVA EDISON</t>
  </si>
  <si>
    <t>INSTITUTO MEXICO INGLES</t>
  </si>
  <si>
    <t>CENTRO ESCOLAR EL CASTILLO</t>
  </si>
  <si>
    <t>IGNACIO ALLENDE</t>
  </si>
  <si>
    <t>NIÑA OBRERA</t>
  </si>
  <si>
    <t>LUISA DE LA PEÑA</t>
  </si>
  <si>
    <t>OLIMPICA</t>
  </si>
  <si>
    <t>FELICITAS DE LA CRUZ</t>
  </si>
  <si>
    <t>INSTITUTO DEL REFUGIO</t>
  </si>
  <si>
    <t>CENTRO ESCOLAR TORREBLANCA</t>
  </si>
  <si>
    <t>INSTITUTO AMERICA</t>
  </si>
  <si>
    <t>FRANKLIN DELANO ROOSEVELT SCHOOL</t>
  </si>
  <si>
    <t>COLEGIO WINSTON CHURCHILL</t>
  </si>
  <si>
    <t>MARTIN LUTHER KING</t>
  </si>
  <si>
    <t>INSTITUTO COMERCIAL Y CULTURAL GUADALAJARA</t>
  </si>
  <si>
    <t>ASIS</t>
  </si>
  <si>
    <t>PALMARES</t>
  </si>
  <si>
    <t>AMERICA JARDINES DEL COUNTRY</t>
  </si>
  <si>
    <t>CALASANZ</t>
  </si>
  <si>
    <t>COLEGIO ANA FREUD</t>
  </si>
  <si>
    <t>ATEMAJAC</t>
  </si>
  <si>
    <t>COLONIA FERROCARRIL</t>
  </si>
  <si>
    <t>ZONA CENTRO</t>
  </si>
  <si>
    <t>COL. FERROCARRIL</t>
  </si>
  <si>
    <t>AUTOBUS</t>
  </si>
  <si>
    <t>14DAR0002W</t>
  </si>
  <si>
    <t>CENTRO DE EDUCACION ARTISTICA JOSE CLEMENTE OROZCO</t>
  </si>
  <si>
    <t>FEDERAL</t>
  </si>
  <si>
    <t>BACHILLERATO GENERAL ARTES</t>
  </si>
  <si>
    <t>14DAR0003V</t>
  </si>
  <si>
    <t>PROFESIONAL TECNICO ARTES</t>
  </si>
  <si>
    <t>14DCT0025T</t>
  </si>
  <si>
    <t>CENTRO DE BACHILLERATO TECNOLOGICO INDUSTRIAL Y DE SERVICIOS NUM 10</t>
  </si>
  <si>
    <t>BACHILLERATO TECNOLOGICO DGTI</t>
  </si>
  <si>
    <t>14DPT0011U</t>
  </si>
  <si>
    <t>CONALEP GUADALAJARA III</t>
  </si>
  <si>
    <t>ESTATAL</t>
  </si>
  <si>
    <t>BACHILLERATO TECNOLOGICO CONALEP</t>
  </si>
  <si>
    <t>14EBJ0002B</t>
  </si>
  <si>
    <t>BACHILLERATO INTENSIVO SEMIESCOLARIZADO COBAEJ</t>
  </si>
  <si>
    <t>BACHILLERATO GENERAL BIS</t>
  </si>
  <si>
    <t>14EMS0059Z</t>
  </si>
  <si>
    <t>EMSAD CODE</t>
  </si>
  <si>
    <t>BACHILLERATO GENERAL EMSAD</t>
  </si>
  <si>
    <t>14UBH0001F</t>
  </si>
  <si>
    <t>PREPARATORIA DE JALISCO</t>
  </si>
  <si>
    <t>AUTONOMO</t>
  </si>
  <si>
    <t>BACHILLERATO GENERAL UDG</t>
  </si>
  <si>
    <t>14UBH0002E</t>
  </si>
  <si>
    <t>PREPARATORIA 2</t>
  </si>
  <si>
    <t>14UBH0003D</t>
  </si>
  <si>
    <t>PREPARATORIA 3</t>
  </si>
  <si>
    <t>14UBH0004C</t>
  </si>
  <si>
    <t>PREPARATORIA 4</t>
  </si>
  <si>
    <t>14UBH0008Z</t>
  </si>
  <si>
    <t>ESCUELA VOCACIONAL</t>
  </si>
  <si>
    <t>14UBH0033Y</t>
  </si>
  <si>
    <t>14UBH0034X</t>
  </si>
  <si>
    <t>ESCUELA PREPARATORIA DE JALISCO</t>
  </si>
  <si>
    <t>14UBH0037U</t>
  </si>
  <si>
    <t>ESCUELA PREPARATORIA 11</t>
  </si>
  <si>
    <t>14UBH0038T</t>
  </si>
  <si>
    <t>ESCUELA PREPARATORIA 3</t>
  </si>
  <si>
    <t>14UBH0039S</t>
  </si>
  <si>
    <t>ESCUELA PREPARATORIA 4</t>
  </si>
  <si>
    <t>14UBH0083F</t>
  </si>
  <si>
    <t>PREPARATORIA 12</t>
  </si>
  <si>
    <t>14UBH0087B</t>
  </si>
  <si>
    <t>PREPARATORIA 11</t>
  </si>
  <si>
    <t>14UCT0001Z</t>
  </si>
  <si>
    <t>BACHILLERATO TECNOLOGICO UDG</t>
  </si>
  <si>
    <t>14UCT0002Z</t>
  </si>
  <si>
    <t>ESCUELA PREPARATORIA 12</t>
  </si>
  <si>
    <t>14UCT0007U</t>
  </si>
  <si>
    <t>14UET0002X</t>
  </si>
  <si>
    <t>ESCUELA DE ENFERMERIA</t>
  </si>
  <si>
    <t>PROFESIONAL TECNICO UDG</t>
  </si>
  <si>
    <t>14UET0003W</t>
  </si>
  <si>
    <t>CUAAD MUSICA</t>
  </si>
  <si>
    <t>14UET0004V</t>
  </si>
  <si>
    <t>ESCUELA POLITECNICA</t>
  </si>
  <si>
    <t>Servicios</t>
  </si>
  <si>
    <t>Cálculo del porcentaje de absorción 2016-2017</t>
  </si>
  <si>
    <t>Nuevo ingreso 1er año EMS 2016-2017</t>
  </si>
  <si>
    <t>Egresados Secundaria 2015-2016</t>
  </si>
  <si>
    <t>Egresados EMS 2015-2016</t>
  </si>
  <si>
    <t>Egresados de Secundaria 2015-2016</t>
  </si>
  <si>
    <t>Matrícula EMS 2016-2017</t>
  </si>
  <si>
    <t>Total de aulas en uso EMS 2016-2017</t>
  </si>
  <si>
    <t>Total de aulas existentes EMS 2016-2017</t>
  </si>
  <si>
    <t>USO DE LA CAPACIDAD INSTALADA 2016-2017</t>
  </si>
  <si>
    <t>2015-2016</t>
  </si>
  <si>
    <t>2016-2017</t>
  </si>
  <si>
    <t>Cálculo del índice de atención a la demanda 2016-2017</t>
  </si>
  <si>
    <t>MAT</t>
  </si>
  <si>
    <t>VESP</t>
  </si>
  <si>
    <t xml:space="preserve">Instrucciones: Considerar todas las escuelas existentes en la localidad seleccionada y en el área de influencia. Para cada escuela proporcione su clave, su nombre (puede ser abreviado), el turno (con M si es MAT, con V si es VESP y con N si es NOCT), el control (federal, estatal, etc.) y el tipo (CBTIS, CETIS, CBTA, COBACH, CETMAR, CONALEP, etc) y el resto de la información proporcionada de sus archivos estadísticos para el ciclo escolar que se indique. </t>
  </si>
  <si>
    <t>NOCT</t>
  </si>
  <si>
    <t>DISC</t>
  </si>
  <si>
    <t>Si</t>
  </si>
  <si>
    <t xml:space="preserve">Aprox. En zona influencia </t>
  </si>
  <si>
    <t xml:space="preserve">               POSIBILIDADES DE EMPLEO EN EL ÁREA DE INFLUENCIA PARA EGRESADOS DE LA EDUCACIÓN MEDIA SUPERIOR </t>
  </si>
  <si>
    <t>RAMA DE ACTIVIDAD</t>
  </si>
  <si>
    <t>TÉCNICOS CALIFICADOS-EMPLEADOS</t>
  </si>
  <si>
    <t>ESPECIALIDAD</t>
  </si>
  <si>
    <t>NÚMERO</t>
  </si>
  <si>
    <t xml:space="preserve">               Pronósticos de empleo para egresados en las empresas existentes:</t>
  </si>
  <si>
    <t>INDIQUE CON UNA CRUZ:</t>
  </si>
  <si>
    <t>NIVEL: TÉCNICO</t>
  </si>
  <si>
    <t>No. DE ESPECIALISTAS REQUERIDOS</t>
  </si>
  <si>
    <t xml:space="preserve">                    POSIBILIDADES DE EMPLEO EN EL ÁREA DE INFLUENCIA PARA EGRESADOS DE LA EDUCACIÓN MEDIA SUPERIOR </t>
  </si>
  <si>
    <t xml:space="preserve">               Proyectos de inversión en el área de influencia, (incluye a los sectores privado y  el social).</t>
  </si>
  <si>
    <t>PROYECTO O EMPRESA POR ESTABLECERSE</t>
  </si>
  <si>
    <r>
      <t xml:space="preserve">TIPO </t>
    </r>
    <r>
      <rPr>
        <b/>
        <sz val="14"/>
        <rFont val="Arial"/>
        <family val="2"/>
      </rPr>
      <t>*</t>
    </r>
  </si>
  <si>
    <t>FECHA DE INICIO DE CONSTRUCCIÓN</t>
  </si>
  <si>
    <t>FECHA POSIBLE DE OPERACIÓN</t>
  </si>
  <si>
    <t>Nº DE EMPLEOS QUE SE GENERARÁN PARA TÉCNICOS</t>
  </si>
  <si>
    <t>ESPECIALIDADES</t>
  </si>
  <si>
    <r>
      <t xml:space="preserve">*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P= PÚBLICO                     V= PRIVADO                   S= SOCIAL</t>
    </r>
  </si>
  <si>
    <t>PROPUESTA</t>
  </si>
  <si>
    <t>Tipo de escuela de nueva creación:</t>
  </si>
  <si>
    <t>Matrícula esperada en la escuela de nueva creación:</t>
  </si>
  <si>
    <t>CICLO ESCOLAR</t>
  </si>
  <si>
    <t>Alumnos</t>
  </si>
  <si>
    <t>Grupos</t>
  </si>
  <si>
    <t xml:space="preserve">Alumnos </t>
  </si>
  <si>
    <t>2 0 1 6 - 2 0 1 7</t>
  </si>
  <si>
    <t>2 0 1 7 - 2 0 1 8</t>
  </si>
  <si>
    <t>Especialidades, talleres y/o laboratorios que se proponen:</t>
  </si>
  <si>
    <t>No.</t>
  </si>
  <si>
    <t>TALLERES Y/O LABORATORIOS</t>
  </si>
  <si>
    <t>2 0 1 8 - 2 0 1 9</t>
  </si>
  <si>
    <t>CECYTE NUEVA CREACIÓN</t>
  </si>
  <si>
    <t>Diseño Gráfico Digital</t>
  </si>
  <si>
    <t>Programación</t>
  </si>
  <si>
    <t>NATURA EXTRACTA SERVICIOS, S.A. DE C.V.</t>
  </si>
  <si>
    <t>ACEITES Y GRASAS VEGETALES COMESTIBLES</t>
  </si>
  <si>
    <t>OLEYNICK</t>
  </si>
  <si>
    <t>APARATOS ELECTRONICOS</t>
  </si>
  <si>
    <t>CEMEX MEXICO, S.A. DE C.V.</t>
  </si>
  <si>
    <t>ASESORIA EN CONSTRUCCION</t>
  </si>
  <si>
    <t>GEUSA DE OCCIDENTE, S.A. DE C.V.</t>
  </si>
  <si>
    <t>BEBIDAS REFRESCANTES Y DIETETICAS.</t>
  </si>
  <si>
    <t>TECNO EXTRUSIONES S.A. DE C.V.</t>
  </si>
  <si>
    <t>C.V. DE HERRAJES DE ALUMINIO Y TELA MOSQUITERO</t>
  </si>
  <si>
    <t>RODYGAN S.A. DE C.V.</t>
  </si>
  <si>
    <t>C/V FABRICACION DE MUEBLES METALICOS</t>
  </si>
  <si>
    <t>EMBUTIDOS SUPREMOS, S.A. DE C.V.</t>
  </si>
  <si>
    <t>CARNICOS EMBUTIDOS PESCADOS Y MARISCOS</t>
  </si>
  <si>
    <t>BETTING STOP S DE RL DE CV</t>
  </si>
  <si>
    <t>CASA DE JUEGOS ELECTRONICOS</t>
  </si>
  <si>
    <t>PUR UMAZAL TOV SA DE CV</t>
  </si>
  <si>
    <t>CASAS DE JUEGOS ELECTRÓNICOS</t>
  </si>
  <si>
    <t>ENTRETENIMIENTO ARMEX SA DE CV</t>
  </si>
  <si>
    <t>LABORATORIOS PISA S.A. DE C.V.</t>
  </si>
  <si>
    <t>ESTRATEGIAS EN TECNOLOGIA CORPORATIVA SA DE CV</t>
  </si>
  <si>
    <t>COMERCIO AL POR MAYOR DE EQUIPO DE TELECOMUNICACIONES, FOTOGRAFÍA Y CINEMATOGRAFÍA</t>
  </si>
  <si>
    <t>SERVICIOS SWECOMEX SA DE CV</t>
  </si>
  <si>
    <t>TOTAL PLAY TELECOMUNICACIONES SA DE CV</t>
  </si>
  <si>
    <t>CIA NACIONAL DE HERRAJES ELECTRICOS SA DE CV</t>
  </si>
  <si>
    <t>COMERCIO AL POR MAYOR DE EQUIPO Y MATERIAL ELECTRICO</t>
  </si>
  <si>
    <t>ELECTRONICA STEREN DE GUADALAJARA AC</t>
  </si>
  <si>
    <t>COMERCIO AL POR MAYOR DE EQUIPO Y MATERIAL ELÉCTRICO</t>
  </si>
  <si>
    <t>CABLES Y FIBRAS SA DE CV</t>
  </si>
  <si>
    <t>MADERAS INDUSTRIALIZADAS DE JALISCO SA DE CV</t>
  </si>
  <si>
    <t>COMERCIO AL POR MAYOR DE MADERA PARA LA CONSTRUCCIÓN Y LA INDUSTRIA</t>
  </si>
  <si>
    <t>MAQUINARIA INDUSTRIAL CABRERA SA DE CV</t>
  </si>
  <si>
    <t>COMERCIO AL POR MAYOR DE MAQUINARIA Y EQUIPO PARA LA INDUSTRIA MANUFACTURERA</t>
  </si>
  <si>
    <t>LUIS OUSSET R S.A. DE C.V.</t>
  </si>
  <si>
    <t>COMERCIO AL POR MAYOR DE MAQUINARIA Y EQUIPO PARA OTROS SERVICIOS Y PARA ACTIVIDADES COMERCIALES</t>
  </si>
  <si>
    <t>CSG COMERCIAL SA DE CV</t>
  </si>
  <si>
    <t>COMERCIO AL POR MAYOR DE MATERIALES METÁLICOS PARA LA CONSTRUCCIÓN Y LA MANUFACTURA</t>
  </si>
  <si>
    <t>COLLINS DIVISION VETERINARIA SA DE CV</t>
  </si>
  <si>
    <t>COMERCIO AL POR MAYOR DE MEDICAMENTOS VETERINARIOS Y ALIMENTOS PARA ANIMALES, EXCEPTO MASCOTAS</t>
  </si>
  <si>
    <t>BIODIST SA DE CV</t>
  </si>
  <si>
    <t>COMERCIO AL POR MAYOR DE MOBILIARIO, EQUIPO E INSTRUMENTAL MÉDICO Y DE LABORATORIO</t>
  </si>
  <si>
    <t>COMPUSOLUCIONES  Y ASOCIADOS SA DE CV</t>
  </si>
  <si>
    <t>COMERCIO AL POR MAYOR DE MOBILIARIO, EQUIPO, Y ACCESORIOS DE CÓMPUTO</t>
  </si>
  <si>
    <t>INSTALACIONES DE AIRE SA DE CV</t>
  </si>
  <si>
    <t>COMERCIO AL POR MAYOR DE OTRAS MATERIAS PRIMAS PARA OTRAS INDUSTRIAS</t>
  </si>
  <si>
    <t>MAQUINOX COMERCIAL SA DE CV</t>
  </si>
  <si>
    <t>BIMBO SA DE CV</t>
  </si>
  <si>
    <t>COMERCIO AL POR MAYOR DE PAN Y PASTELES</t>
  </si>
  <si>
    <t>DISTRIBUIDORA JALOMA SA DE CV</t>
  </si>
  <si>
    <t>COMERCIO AL POR MAYOR DE PRODUCTOS FARMACEUTICOS</t>
  </si>
  <si>
    <t>FILTROS DE OCCIDENTE SA DE CV</t>
  </si>
  <si>
    <t>COMERCIO AL POR MENOR DE ACEITES Y GRASAS LUBRICANTES, ADITIVOS Y SIMILARES PARA VEHÍCULOS DE MOTOR</t>
  </si>
  <si>
    <t>COUNTRY MOTORS SA DE CV</t>
  </si>
  <si>
    <t>COMERCIO AL POR MENOR DE AUTOMÓVILES Y CAMIONETAS NUEVOS</t>
  </si>
  <si>
    <t>NUEVA AUTOMOTRIZ OCCCIDENTAL SA DE CV</t>
  </si>
  <si>
    <t>DALTON SERVICIOS SA DE CV</t>
  </si>
  <si>
    <t>IMPORTADORA SERVICARNES SA DE CV</t>
  </si>
  <si>
    <t>COMERCIO AL POR MENOR DE CARNES ROJAS</t>
  </si>
  <si>
    <t>GAS LICUADO SA DE CV</t>
  </si>
  <si>
    <t>COMERCIO AL POR MENOR DE GAS L.P. EN CILINDROS Y PARA TANQUES ESTACIONARIOS</t>
  </si>
  <si>
    <t>REFACCIONES AUTOMOTRICES HUANTE SA DE CV</t>
  </si>
  <si>
    <t>COMERCIO AL POR MENOR DE PARTES Y REFACCIONES NUEVAS PARA AUTOMÓVILES, CAMIONETAS Y CAMIONES</t>
  </si>
  <si>
    <t>REFACCIONARIA ROGELIO SA DE CV</t>
  </si>
  <si>
    <t>REACO SA DE CV</t>
  </si>
  <si>
    <t>METALFLU SA DE CV</t>
  </si>
  <si>
    <t>COMERCIO AL POR MENOR EN FERRETERÍAS Y TLAPALERÍAS</t>
  </si>
  <si>
    <t>ENERSOL DE OCCIDENTE SA DE CV</t>
  </si>
  <si>
    <t>DUBACANO, S.A. DE C.V.</t>
  </si>
  <si>
    <t>COMPRA Y VENTA DE FRUTAS Y VERDURAS</t>
  </si>
  <si>
    <t>GRUPO REQUIEZ S.A. DE C.V.</t>
  </si>
  <si>
    <t>COMPRA Y VENTA DE SILLAS Y MUEBLES PARA OFICINA</t>
  </si>
  <si>
    <t>SERTELIN S.A. DE C.V</t>
  </si>
  <si>
    <t>COMPRA; VENTA; DISTRIBUCION DE EQUIPO DE ELECTRICO Y DE COMPUTO</t>
  </si>
  <si>
    <t>GRUPO NAPRESA S.A. DE C.V.</t>
  </si>
  <si>
    <t>COMPRA-VENTA PRODUCTOS PARA LA CONSTRUCCION Y DECORACION</t>
  </si>
  <si>
    <t>LOPEZ VIDAL LUIS</t>
  </si>
  <si>
    <t>COMPUTADORA</t>
  </si>
  <si>
    <t>MTQ DE MEXICO, S.A. DE C.V.</t>
  </si>
  <si>
    <t>CONSTRUCCION</t>
  </si>
  <si>
    <t>CONSTRULOGA SA DE CV</t>
  </si>
  <si>
    <t>MTQ DE MÉXICO, S.A. DE C.V.</t>
  </si>
  <si>
    <t>CONSTRUCCIÓN</t>
  </si>
  <si>
    <t>VALSI INFRAESTRUCTURA S.A DE C.V</t>
  </si>
  <si>
    <t>CONSTRUCCIÓN DE CARRETERAS, PUENTES Y SIMILARES</t>
  </si>
  <si>
    <t>DIESTRO EDIFICACIONES SA DE CV</t>
  </si>
  <si>
    <t>CONSTRUCCIÓN DE ESTRUCTURAS DE CONCRETO</t>
  </si>
  <si>
    <t>ESTUDIOS PROYECTOS Y CONSTRUCCIONES DE GUADALAJARA, S.A. DE C.V.</t>
  </si>
  <si>
    <t>CONSTRUCCION DE OBRA DE URBANIZACION</t>
  </si>
  <si>
    <t>TRENA, S.A. DE C.V.</t>
  </si>
  <si>
    <t>CONSTRUCCION DE OBRA PESADA</t>
  </si>
  <si>
    <t>GRUPO BACHAALANI, S.A. DE C.V.</t>
  </si>
  <si>
    <t>CONSTRUCCION DE URBANIZACION</t>
  </si>
  <si>
    <t>HER-PADI, S.A. D E.C.V</t>
  </si>
  <si>
    <t>CONSTRUCCION DE VIAS TERRESTRES</t>
  </si>
  <si>
    <t>GRUPO ELIAZAAR ELIAZAAR, S.A. DE C.V.</t>
  </si>
  <si>
    <t>CONSTRUCCION EN URBANIZACION</t>
  </si>
  <si>
    <t>INFORMÁTICA HAGAG, S.A.DE C.V.</t>
  </si>
  <si>
    <t>DESARROLLO Y VENTA DE SOFTWARE EN AL NUBE</t>
  </si>
  <si>
    <t>FABRICA DE ACEITES LA CENTRAL, S.A. DE C.V.</t>
  </si>
  <si>
    <t>ELABORACIÓN DE ACEITE</t>
  </si>
  <si>
    <t>BARPALSA, S.A. DE C.V.</t>
  </si>
  <si>
    <t>ELABORACIÓN DE BARQUILLOS PARA HELADOS; POPOTES; PALILLOS; CUCHARAS DESECHABLES</t>
  </si>
  <si>
    <t>CHOCOLATERA DE JALISCO SA DE CV</t>
  </si>
  <si>
    <t>ELABORACIÓN DE CHOCOLATE DE MESA Y EN POLVO</t>
  </si>
  <si>
    <t>CHOCOLATE DOS HERMANOS SA DE CV</t>
  </si>
  <si>
    <t>ELABORACIÓN DE CHOCOLATE EN POLVO; BARRA; DULCE</t>
  </si>
  <si>
    <t>MOTRE ALIMENTOS, S.A. DE C.V.</t>
  </si>
  <si>
    <t>ELABORACION DE DERIVADOS Y FERMENTOS LACTEOS</t>
  </si>
  <si>
    <t>DULCES PIGUI</t>
  </si>
  <si>
    <t>ELABORACION DE DULCES</t>
  </si>
  <si>
    <t>FÁBRICA DE DULCES FRADI SA</t>
  </si>
  <si>
    <t>ELABORACIÓN DE DULCES</t>
  </si>
  <si>
    <t>SWEETSN LOLLY POPS S DE RL DE CV</t>
  </si>
  <si>
    <t>ELABORACIÓN DE DULCES Y PALETAS</t>
  </si>
  <si>
    <t>PRODUCTOS MICHEL</t>
  </si>
  <si>
    <t>ELABORACIÓN DE DULCES; PASTA PARA BOTANAS</t>
  </si>
  <si>
    <t>MINSA, S.A. DE C.V.  DIVISIÓN OCCIDENTE</t>
  </si>
  <si>
    <t>ELABORACIÓN DE HARINA DE MAÍZ NIXTAMALIZADO</t>
  </si>
  <si>
    <t>PRODUCTOS ALVBRO SA DE CV</t>
  </si>
  <si>
    <t>ELABORACIÓN DE PALETAS DE CARAMELO MACIZO</t>
  </si>
  <si>
    <t>PAN CARDENAS, S.A. DE C.V.</t>
  </si>
  <si>
    <t>ELABORACION DE PAN</t>
  </si>
  <si>
    <t>EXPRAL SA DE CV</t>
  </si>
  <si>
    <t>ELABORACIÓN DE PRODUCTOS DE CHOCOLATE</t>
  </si>
  <si>
    <t>ELABORACION DE REFRESCOS</t>
  </si>
  <si>
    <t>NUTRIHOGAR SA DE CV</t>
  </si>
  <si>
    <t>ELABORACIÓN DE SUPLEMENTOS ALIMENTICIOS Y MULTIVITAMÍNICOS</t>
  </si>
  <si>
    <t>AGAVE CONQUISTA S. DE R.L. DE C.V.</t>
  </si>
  <si>
    <t>ELABORACIÓN Y COMERCIALIZACIÓN DE BEBIDAS ALCOHÓLICAS</t>
  </si>
  <si>
    <t>MINSA, S.A. DE C.V.</t>
  </si>
  <si>
    <t>ELABORACION Y COMERCIALIZACIÓN DE HARINA DE MAÍZ</t>
  </si>
  <si>
    <t>INDUSTRIAL DE OLEAGINOSAS, S.A. DE C.V.</t>
  </si>
  <si>
    <t>EXTRACCIÓN DE SEMILLAS PARA FABRICACIÓN DE ACEITES Y PASTAS VEGETALES</t>
  </si>
  <si>
    <t>SWECOMEX, S.A. DE C.V.</t>
  </si>
  <si>
    <t>FAB. DE INTERCAMBIADORES DE CALOR</t>
  </si>
  <si>
    <t>EQUITER  S.A. DE C.V.</t>
  </si>
  <si>
    <t>FAB. DE PAQUETES ESPIROMETALICOS</t>
  </si>
  <si>
    <t>CEPILLOS EL CASTOR, SA DE CV</t>
  </si>
  <si>
    <t>FABRICA DE ESCOBAS, TRAPEADORES Y CEPILLOS</t>
  </si>
  <si>
    <t>INDUSTRIAS BAYARDO S.A. DE C.V.</t>
  </si>
  <si>
    <t>FABRICA DE SALA TAPIZADA</t>
  </si>
  <si>
    <t>VALVULAS URREA S.A. DE C.V.</t>
  </si>
  <si>
    <t>FABRICA DE VALVULAS</t>
  </si>
  <si>
    <t>INDUSTRIA DISEÑADORA DE AUTOPARTES   S.A. DE C.V.</t>
  </si>
  <si>
    <t>FABRICACION  DE ACCESORIOS AUTOMOTRICES  Y SISTEMAS DE ESCAPE</t>
  </si>
  <si>
    <t>INDUSTRIAS GUTIERREZ SA DE CV</t>
  </si>
  <si>
    <t>FABRICACION  DE VALVULAS METALICAS Y CILINDROS DE GAS</t>
  </si>
  <si>
    <t>HERRAMIENTAS DE MANO EL CUERVO, S.A. DE C.V.</t>
  </si>
  <si>
    <t>FABRICACION  Y VENTA DE HERRAMIENTAS DE MANO</t>
  </si>
  <si>
    <t>FUSION CONFORT S.A. DE C.V.</t>
  </si>
  <si>
    <t>FABRICACION ; COMPRA VENTA DE MUEBLES TAPIZADOS EN PIEL</t>
  </si>
  <si>
    <t>TEQUILAS DEL SEÑOR, S.A. DE C.V.</t>
  </si>
  <si>
    <t>FABRICACION ; ELABORACIÓN Y  VENTA DE BEBIDAS ALCOHÓLICAS</t>
  </si>
  <si>
    <t>MALTA TEXO DE MEXICO S.A. DE C.V.</t>
  </si>
  <si>
    <t>FABRICACIÓN ALIMENTO PARA CERDO; GANADO LECHERO; GANADO DE CARNE</t>
  </si>
  <si>
    <t>TOTAL MEXICO S.A. DE C.V.</t>
  </si>
  <si>
    <t>FABRICACION DE ACEITES Y LUBRICANTES</t>
  </si>
  <si>
    <t>COMPAÑIA INTERNACIONAL DE LUBRICANTES, S.A. DE C.V.</t>
  </si>
  <si>
    <t>FABRICACION DE ACEITES; LUBRICANTES; PARAFINAS Y DERIVADOS DEL PETROLEO</t>
  </si>
  <si>
    <t>BOPISA, SC DE RL DE CV</t>
  </si>
  <si>
    <t>FABRICACION DE BOLSA Y SACO DE POLIETILENO DE ALTA Y BAJA DENSIDAD DE DIFERENTES MEDIDAS</t>
  </si>
  <si>
    <t>PLASTICOS DOLFRA, S.A. DE C.V.</t>
  </si>
  <si>
    <t>FABRICACION DE BOLSAS DE POLIETILENO</t>
  </si>
  <si>
    <t>MAVEL Y COMPAÑIA, S.A. DE C.V.</t>
  </si>
  <si>
    <t>FABRICACIÓN DE BOLSAS, ROLLOS Y CUBIERTAS DE POLIETILENO.</t>
  </si>
  <si>
    <t>CORPORATIVO VALSI  S.A. DE  C.V.</t>
  </si>
  <si>
    <t>FABRICACION DE BOMBAS DE AGUA</t>
  </si>
  <si>
    <t>GRUPO PLASTIKROM, SA DE CV</t>
  </si>
  <si>
    <t>FABRICACION DE CONCENTRADOS DE COLOR Y ADITIVOS PARA LA IND. DEL PLÁSTICO</t>
  </si>
  <si>
    <t>CRISTALES AUTOMOTRICES DE JALISCO, S.A. DE C.V.</t>
  </si>
  <si>
    <t>FABRICACION DE CRISTAL TEMPLADO</t>
  </si>
  <si>
    <t>CORPORATIVO TAMBY Y LOBOS S.A. DE C.V.</t>
  </si>
  <si>
    <t>FABRICACION DE ENVASES DE PLÁSTICO</t>
  </si>
  <si>
    <t>PISA AGROPECUARIA S.A. DE C.V.</t>
  </si>
  <si>
    <t>FABRICACION DE FERTILIZANTES</t>
  </si>
  <si>
    <t>COMPAÑIA NACIONAL DE HERRAJES ELECTRICOS SA DE CV</t>
  </si>
  <si>
    <t>FABRICACION DE HERRAJES ELECTRICOS</t>
  </si>
  <si>
    <t>LONAS LORENZO, S.A. DE C.V.</t>
  </si>
  <si>
    <t>FABRICACION DE LONAS; TOLDOS</t>
  </si>
  <si>
    <t>MOLINOS AZTECA Y JUPER, S.A. DE C.V.</t>
  </si>
  <si>
    <t>FABRICACION DE MAQUINARIA AGRICOLA</t>
  </si>
  <si>
    <t>CONCRETOS APASCO, S.A. DE C.V.</t>
  </si>
  <si>
    <t xml:space="preserve">FABRICACION DE MATERIAL PARA CONSTRUCCION </t>
  </si>
  <si>
    <t>ELECTRICFIL DE MEXICO S.A. DE C.V.</t>
  </si>
  <si>
    <t>FABRICACION DE OTRAS PARTES PARA VEHICULOS AUTOMOTRICES</t>
  </si>
  <si>
    <t>MANUFACTURA MP S.A. DE C.V.</t>
  </si>
  <si>
    <t>FABRICACION DE OTROS ARTICULOS DE PLASTICO REFORZADO</t>
  </si>
  <si>
    <t>TRAPS INTERNACIONAL S.A. DE C.V.</t>
  </si>
  <si>
    <t>FABRICACION DE OTROS PRODUCTOS DE CUERO</t>
  </si>
  <si>
    <t>JEAN LARUSSO S.A. DE C.V.</t>
  </si>
  <si>
    <t>FIORANNO</t>
  </si>
  <si>
    <t>FLEXTRONICS PLASTICS S.A DE C.V.</t>
  </si>
  <si>
    <t>FABRICACION DE OTROS PRODUCTOS DE PLÁSTICO</t>
  </si>
  <si>
    <t>DERIVADOS DE METAL S.A. DE C.V.</t>
  </si>
  <si>
    <t>FABRICACION DE PARTES METALICAS</t>
  </si>
  <si>
    <t>ELASTOMEROS MUNDIALES, S.A. DE C.V.</t>
  </si>
  <si>
    <t>FABRICACIÓN DE PIEZAS DE HULE Y METAL PARA LA SUSPENSIÓN AUTOMOTRIZ E INDUSTRIA EN GENERAL</t>
  </si>
  <si>
    <t>COLOR LATEX, SA DE CV</t>
  </si>
  <si>
    <t>FABRICACIÓN DE PINTURAS</t>
  </si>
  <si>
    <t>TENIS Y SANDALIAS S.A. DE C.V.</t>
  </si>
  <si>
    <t>FABRICACION DE PRODUCTOS DE CUERO</t>
  </si>
  <si>
    <t>FABRICACIÓN DE PRODUCTOS FARMACEUTICOS</t>
  </si>
  <si>
    <t>PISA AGROPECUARIA S.A DE C.V.</t>
  </si>
  <si>
    <t>FABRICACION DE PRODUCTOS QUIMICO FARMACEUTICOS</t>
  </si>
  <si>
    <t>LABORATORIOS DIBA, S.A. DE C.V.</t>
  </si>
  <si>
    <t>FABRICACION DE PRODUCTOS QUIMICOS</t>
  </si>
  <si>
    <t>LABORATORIOS PISA, S.A. DE C.V.</t>
  </si>
  <si>
    <t>FABRICACION DE PRODUCTOS QUIMICOS FARMACEUTICOS</t>
  </si>
  <si>
    <t>LABORATORIOS VIRBAC MEXICO S.A. DE C.V.</t>
  </si>
  <si>
    <t>FABRICACION DE PRODUCTOS QUÍMICOS PARA USO VETERINARIO</t>
  </si>
  <si>
    <t>RESINAS PINTURAS Y PEGAMENTOS, S.A. DE C.V.</t>
  </si>
  <si>
    <t>FABRICACION DE RESINAS PARA ELABORACION DE PINTURA; VINILICA; ESMALTE; PEGAMENTO PARA MADERA.</t>
  </si>
  <si>
    <t>RODYGAN, S.A. DE C.V.</t>
  </si>
  <si>
    <t>FABRICACION DE SILLAS Y MUEBLES METALICOS</t>
  </si>
  <si>
    <t>PROCESADORA METALICA SA DE CV</t>
  </si>
  <si>
    <t>FABRICACION DE TANQUES METALICOS</t>
  </si>
  <si>
    <t>DESTILADORA GONZALEZ GONZALEZ S.A. DE C.V.</t>
  </si>
  <si>
    <t>FABRICACION DE TEQUILA</t>
  </si>
  <si>
    <t>PARTES UNIDADES LUMINICAS Y HERRAJES NACIONALES, S.A. DE C.V.</t>
  </si>
  <si>
    <t>FABRICACION DE UNIDADES LUMINICAS</t>
  </si>
  <si>
    <t>CUPROSA, S.A. DE C.V.</t>
  </si>
  <si>
    <t>FABRICACION Y COMERCIALIZACION DE PRODUCTOS DERIVADOS DEL COBRE</t>
  </si>
  <si>
    <t>PRODUCTOS SIGMA, S.A. DE C.V.</t>
  </si>
  <si>
    <t>FABRICACIÓN Y DISTRIBUCIÓN DE PEGAMENTOS PARA LA INDUSTRIA DEL CALZADO</t>
  </si>
  <si>
    <t>PINTURAS CASTHER S.A. DE C.V.</t>
  </si>
  <si>
    <t>FABRICACION Y DISTRIBUCION DE PINTURAS VINILICAS Y ESMALTE</t>
  </si>
  <si>
    <t>BOEHRINGER INGELHEIM VETMEDICA, S.A. DE C.V.</t>
  </si>
  <si>
    <t>FABRICACION Y DISTRIBUCION DE PRODUCTOS QUÍMICOS DE USO VETERINARIO</t>
  </si>
  <si>
    <t>PRODUCTORA DE HIERRO MALEABLE, S.A. DE C.V.</t>
  </si>
  <si>
    <t>FABRICACION Y TRANSPORTACION DE HIERRO MALEABLE</t>
  </si>
  <si>
    <t>DESARROLLO DE PRODUCTOS, S.A. DE C.V.</t>
  </si>
  <si>
    <t>FABRICACION Y VENTA DE ARTICULOS DE LAMINA PARA USO DE GAS LP.</t>
  </si>
  <si>
    <t>GRUPO VILLAMEX S.A. DE C.V.</t>
  </si>
  <si>
    <t>FABRICACION Y VENTA DE MAQUINAS PARA ELABORAR TORTILLAS</t>
  </si>
  <si>
    <t>INDUSTRIAS LUZ ETERNA, S.A. DE C.V.</t>
  </si>
  <si>
    <t>FABRICACION Y VENTA DE VELAS Y VELADORAS</t>
  </si>
  <si>
    <t>JORGE SALLES CUERVO Y SUCESORES, S.A. DE C.V.</t>
  </si>
  <si>
    <t>FABRICACION. ENVASAMIENTO Y DISTRIBUCION DE BEBIDAS ALCOHOLICAS</t>
  </si>
  <si>
    <t>LAMINADOS EXTRUIDOS PLASTICOS, S.A. DE C.V.</t>
  </si>
  <si>
    <t>FABRICACIÓN; COMERCIALIZACIÓN DE POLIESTIRENO Y ABS.</t>
  </si>
  <si>
    <t>VERSA MUEBLES PARA OFICINA S.A. DE C.V.</t>
  </si>
  <si>
    <t>FABRICACION;VENTA DE MUEBLES DE OFICINA;</t>
  </si>
  <si>
    <t>JARCIAS Y CABOS SA DE CV</t>
  </si>
  <si>
    <t>FABRICAICON Y COMERCIALIZACION DE SOGAS E HILOS DE POLIPROPILENO</t>
  </si>
  <si>
    <t>FARMACIAS GUADALAJARA SA DE CV</t>
  </si>
  <si>
    <t>FARMACIAS CON MINISUPER</t>
  </si>
  <si>
    <t>PIXEL MARKERS GROUP S DE R.L DE C.V</t>
  </si>
  <si>
    <t>IMPRENTA</t>
  </si>
  <si>
    <t>PRINTING ARTS MEXICO, S DE R.L DE C.V</t>
  </si>
  <si>
    <t>IMPRESION EN OFFSET Y DIGITAL DE LIBROS MANUALES; REVISTAS ETC</t>
  </si>
  <si>
    <t>ROTA IMPRESOS NUEVA GALICIA, S.A. DE C.V</t>
  </si>
  <si>
    <t>IMPRESION Y ACABADO DE CAJA PLEGADIZA DE CARTON PARA EMPAQUE E IMPRESOS EN PAPEL</t>
  </si>
  <si>
    <t>JALCO ILUMINACION, S.A. DE C.V.</t>
  </si>
  <si>
    <t>INSTALACIONES ELECTRICAS</t>
  </si>
  <si>
    <t>TORVI  INGENIEROS SA DE CV</t>
  </si>
  <si>
    <t>ESTRATEGIAS EN TECNOLOGIA CORPORATIVA, S.A. DE C.V.</t>
  </si>
  <si>
    <t>MANTENIMIENTO A EQUIPO DE COMPUTO</t>
  </si>
  <si>
    <t>SOPORTE INDUSTRIAL PARA INGENIERIA, MANTENIMIENTO Y CONSTRUCCION, S.A. DE C.V.</t>
  </si>
  <si>
    <t>MANTENIMIENTO INDUSTRIAL; CONSTRUCCION E ING.</t>
  </si>
  <si>
    <t>PARTES HERRAMIENTAS Y MAQUINADOS, S.A. DE C.V.</t>
  </si>
  <si>
    <t>MAQUINADOS INDUSTRIALES</t>
  </si>
  <si>
    <t>BEST BUY STORES S. DE R.L. DE C.V.</t>
  </si>
  <si>
    <t xml:space="preserve">OTROS INTERMEDIARIOS DE COMERCIO AL POR MAYOR </t>
  </si>
  <si>
    <t>AOM SOLUCIONES SA DE CV</t>
  </si>
  <si>
    <t>OTROS SERVICIOS DE APOYO A LOS NEGOCIOS</t>
  </si>
  <si>
    <t>PROYECTOS GENIUS S. DE R.L.</t>
  </si>
  <si>
    <t xml:space="preserve">OTROS SERVICIOS DE PUBLICIDAD </t>
  </si>
  <si>
    <t>IUSACELL S.A. DE C.V.</t>
  </si>
  <si>
    <t>OTROS SERVICIOS DE TELECOMUNICACIONES</t>
  </si>
  <si>
    <t>SINCI GDL S DE RL DE CV</t>
  </si>
  <si>
    <t>OTROS SERVICIOS PROFESIONALES, CIENTIFICOS Y TECNICOS</t>
  </si>
  <si>
    <t>SYE SOFTWARE SA DE CV</t>
  </si>
  <si>
    <t>OTROS SERVICIOS PROFESIONALES, CIENTÍFICOS Y TÉCNICOS</t>
  </si>
  <si>
    <t>SFG ALIMENTOS SA DE CV</t>
  </si>
  <si>
    <t>PREPARACION DE ALIMENTOS</t>
  </si>
  <si>
    <t>ITALIANA DE ALIMENTOS SA DE CV</t>
  </si>
  <si>
    <t>PREPARACION DE ALIMENTOS Y BEBIDS</t>
  </si>
  <si>
    <t>PRODUCTOS SELECTOS DE AGAVE, S.P.R. DE R.L. DE C.V.</t>
  </si>
  <si>
    <t>PROCESAMIENTO DE AGAVE</t>
  </si>
  <si>
    <t>CEMEX MÉXICO S.A DE C.V (PLANTA GUADALAJARA)</t>
  </si>
  <si>
    <t>PRODUCCIÓN DE CEMENTO</t>
  </si>
  <si>
    <t>TELEFONIA POR CABLE SA DE CV</t>
  </si>
  <si>
    <t>SEÑAL DE TV POR CABLE</t>
  </si>
  <si>
    <t>EJECUTIVOS EN COMPUTACION Y SERVICIOS SA DE CV</t>
  </si>
  <si>
    <t>SERVICIOS DE CAPACITACION PARA EL TRABAJO PRESTADOS POR EL SECTOR PRIVADO PARA LAS PERSONAS DESEMPLEADAS, SUBEMPLEADAS Y DISCAPACITADAS</t>
  </si>
  <si>
    <t>AOM SOLUCIONES, S.A. DE C.V.</t>
  </si>
  <si>
    <t>SERVICIOS DE CONSULTORIA EN ADMINISTRACION</t>
  </si>
  <si>
    <t>CRV LEA S.C.</t>
  </si>
  <si>
    <t>ADVANZER DE MÉXICO, S.A. DE C.V.</t>
  </si>
  <si>
    <t>SERVICIOS DE CONSULTORÍA EN ADMINISTRACIÓN</t>
  </si>
  <si>
    <t>SERVICIOS DE CONSULTORIA EN ADMON</t>
  </si>
  <si>
    <t>SOLUCIONES DE AIRE DE OCCIDENTE SA DE CV</t>
  </si>
  <si>
    <t>ALQUILER DE MAQUINARIA Y EQUIPO COMERCIAL Y DE SERVICIOS</t>
  </si>
  <si>
    <t>CERVECERIA MODELO DE GUADALAJARA, S.A. DE C.V.</t>
  </si>
  <si>
    <t>CERVEZA</t>
  </si>
  <si>
    <t>TELEVISORA DE OCCIDENTE S.A. DE C.V.</t>
  </si>
  <si>
    <t>COMERCIALIZACION DE TIEMPO EN TELEVISION</t>
  </si>
  <si>
    <t>FORGAMEX, S.A. DE C.V.</t>
  </si>
  <si>
    <t>COMERCIALIZACION DE VALVULAS Y REGULADORES</t>
  </si>
  <si>
    <t>SELMEC EQUIPOS INDUSTRIALES S.A. DE C.V.</t>
  </si>
  <si>
    <t>COMERCIO AL POR MAYOR DE ARTICULOS PARA LA INDUSTRIA</t>
  </si>
  <si>
    <t>COMERCIALIZADORA DE EMBUTIDOS ICO SA DE CV</t>
  </si>
  <si>
    <t>COMERCIO AL POR MAYOR DE EMBUTIDOS</t>
  </si>
  <si>
    <t>COMERCIO AL POR MENOR DE OTROS ALIMENTOS</t>
  </si>
  <si>
    <t>ALMIDONES MEXICANOS, S.A. DE C.V.</t>
  </si>
  <si>
    <t>ELABORACION DE ALMIDONES;JARABES;MAIZ</t>
  </si>
  <si>
    <t>CANDY POP SA DE CV</t>
  </si>
  <si>
    <t>ELABORACIÓN DE DULCES; PALETAS Y MALVAVISCOS</t>
  </si>
  <si>
    <t>PRODUCTOS DE TRIGO, S.A. DE C.V.</t>
  </si>
  <si>
    <t>ELABORACION DE GALLETAS</t>
  </si>
  <si>
    <t>SALSA TAMAZULA, S.A. DE C.V.</t>
  </si>
  <si>
    <t>ELABORACION DE SALSAS</t>
  </si>
  <si>
    <t>GRUPO CUAUHTEMOC MOCTEZUMA, S.A. DE C.V.</t>
  </si>
  <si>
    <t>ELABORACION Y COMERCIALIZACION DE CERVEZA</t>
  </si>
  <si>
    <t>PATRON SPIRITS MEXICO, SA DE CV</t>
  </si>
  <si>
    <t>ELABORACIÓN Y EXPORTACIÓN DE BEBIDAS DESTILADAS DE AGAVE</t>
  </si>
  <si>
    <t>INDUSTRIALIZADORA DE MANTECAS, S.A. DE C.V.</t>
  </si>
  <si>
    <t>FABRICACION DE ACEITES Y GRASAS VEGETALES COMESTIBLES</t>
  </si>
  <si>
    <t>CONVERTIDORA INDUSTRIAL S.A. DE C.V.</t>
  </si>
  <si>
    <t>FABRICACION DE BOLSA DE PLÁSTICO</t>
  </si>
  <si>
    <t>PLASTICOS Y MATERIAS PRIMAS, S.A. DE C.V.</t>
  </si>
  <si>
    <t>FABRICACION DE EQUIPOS MÉDICOS Y PIEZAS PLÁSTICAS</t>
  </si>
  <si>
    <t>PRODUCTOS RIVIAL S.A. DE C.V.</t>
  </si>
  <si>
    <t>FABRICACION DE PINTURAS Y RECUBRIMIENTOS EN GENERAL</t>
  </si>
  <si>
    <t>FABRICACIÓN DE PRODUCTOS QUIMICO FARMACEUTICOS</t>
  </si>
  <si>
    <t>CALZA_SIDER SA DE CV</t>
  </si>
  <si>
    <t xml:space="preserve">FABRICACIÓN DE SANDALIAS </t>
  </si>
  <si>
    <t>NUTRICAL, S.A. DE C.V.</t>
  </si>
  <si>
    <t>FABRICACIÓN Y COMERCIALIZACIÓN DE PRODUCTOS LÁCTEOS - INDUSTRIA LACTEA</t>
  </si>
  <si>
    <t>SANCHEZ Y MARTIN, S.A. DE C.V.</t>
  </si>
  <si>
    <t>FABRICACION Y VENTA DE JABON Y DETERGENTES</t>
  </si>
  <si>
    <t>LECHERA GUADALAJARA, S.A. DE C.V.</t>
  </si>
  <si>
    <t>LECHE PASTEURIZADA Y ULTRA PASTEURIZADA NATURAL Y SABORIZADA; YOGURT CREMOSO Y DE BEBER; CREMA DULCE Y ACIDIFICADA; BEBIDAS DE FRUTAS NATURALES Y FRESCAS Y GELATINAS.</t>
  </si>
  <si>
    <t>TEQUILA SAN MATIAS DE JALISCO S.A. DE C.V.</t>
  </si>
  <si>
    <t>PRODUCCION Y VENTA DE TEQUILA</t>
  </si>
  <si>
    <t>MULTIGAS SA DE CV</t>
  </si>
  <si>
    <t>SUMINISTRO DE GAS POR PRODUCTOS AL CONSUMIDOR FINAL</t>
  </si>
  <si>
    <t>THERMOGAS SA DE CV</t>
  </si>
  <si>
    <t>SUMINISTROS DE GAS POR PRODUCTO AL CONSUMIDOR FINAL</t>
  </si>
  <si>
    <t>INTROX, S.A. DE C.V.</t>
  </si>
  <si>
    <t xml:space="preserve">MANTENIMINETO; REPARACION Y VENTA DE EQUIPO DE COMPUTO </t>
  </si>
  <si>
    <t xml:space="preserve">               Empresas o fábricas establecidas en la región hasta 2015</t>
  </si>
  <si>
    <t>Diageo</t>
  </si>
  <si>
    <t>Fabricación de  Bebidas alcoholicas</t>
  </si>
  <si>
    <t>Alimentos y bebidas</t>
  </si>
  <si>
    <t>Servicios logisticos</t>
  </si>
  <si>
    <t>Centro de Diseño de Plexus</t>
  </si>
  <si>
    <t>Diseño de alta tecnología</t>
  </si>
  <si>
    <t>Fabricación de aparatos electricos de uso doméstico</t>
  </si>
  <si>
    <t xml:space="preserve">Manufactura de productos electrónicos </t>
  </si>
  <si>
    <t>Flextronics</t>
  </si>
  <si>
    <t>Lite On</t>
  </si>
  <si>
    <t>Fabricación de Autopartes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</si>
</sst>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9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i/>
      <u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rgb="FF333333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20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Continuous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0" fontId="3" fillId="2" borderId="0" xfId="0" applyFont="1" applyFill="1" applyAlignment="1">
      <alignment horizontal="left" vertical="center"/>
    </xf>
    <xf numFmtId="0" fontId="1" fillId="2" borderId="0" xfId="0" applyFont="1" applyFill="1" applyBorder="1"/>
    <xf numFmtId="0" fontId="3" fillId="2" borderId="0" xfId="0" applyFont="1" applyFill="1"/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justify" vertic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centerContinuous"/>
    </xf>
    <xf numFmtId="0" fontId="0" fillId="2" borderId="0" xfId="0" applyFill="1" applyAlignment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/>
    <xf numFmtId="0" fontId="4" fillId="2" borderId="0" xfId="0" applyFont="1" applyFill="1" applyBorder="1" applyAlignment="1"/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0" fontId="9" fillId="2" borderId="0" xfId="0" applyFont="1" applyFill="1" applyAlignment="1">
      <alignment horizontal="left" vertical="top" wrapText="1"/>
    </xf>
    <xf numFmtId="0" fontId="1" fillId="2" borderId="0" xfId="0" applyFont="1" applyFill="1"/>
    <xf numFmtId="0" fontId="7" fillId="2" borderId="0" xfId="0" applyFont="1" applyFill="1"/>
    <xf numFmtId="0" fontId="4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2" fillId="2" borderId="0" xfId="0" applyFont="1" applyFill="1" applyAlignment="1" applyProtection="1">
      <alignment horizontal="centerContinuous"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right" vertical="center"/>
    </xf>
    <xf numFmtId="0" fontId="0" fillId="2" borderId="0" xfId="0" applyFill="1" applyAlignment="1" applyProtection="1">
      <alignment horizontal="centerContinuous" vertical="center"/>
    </xf>
    <xf numFmtId="0" fontId="3" fillId="2" borderId="0" xfId="0" applyFont="1" applyFill="1" applyAlignment="1" applyProtection="1">
      <alignment horizontal="centerContinuous" vertical="center"/>
    </xf>
    <xf numFmtId="0" fontId="4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Alignment="1" applyProtection="1">
      <alignment vertical="top" wrapText="1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Continuous"/>
    </xf>
    <xf numFmtId="0" fontId="0" fillId="2" borderId="0" xfId="0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right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Border="1" applyProtection="1"/>
    <xf numFmtId="0" fontId="4" fillId="2" borderId="0" xfId="0" applyFont="1" applyFill="1" applyProtection="1"/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Border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left" vertical="center" indent="2"/>
    </xf>
    <xf numFmtId="0" fontId="3" fillId="2" borderId="0" xfId="0" applyFont="1" applyFill="1" applyAlignment="1" applyProtection="1">
      <alignment horizontal="left" indent="2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12" fillId="3" borderId="2" xfId="0" applyFont="1" applyFill="1" applyBorder="1" applyAlignment="1">
      <alignment horizontal="center" vertical="center"/>
    </xf>
    <xf numFmtId="0" fontId="6" fillId="2" borderId="0" xfId="2" applyFill="1"/>
    <xf numFmtId="0" fontId="2" fillId="2" borderId="0" xfId="2" applyFont="1" applyFill="1" applyAlignment="1">
      <alignment horizontal="right" vertical="center"/>
    </xf>
    <xf numFmtId="0" fontId="3" fillId="2" borderId="0" xfId="2" applyFont="1" applyFill="1"/>
    <xf numFmtId="0" fontId="3" fillId="3" borderId="2" xfId="2" applyFont="1" applyFill="1" applyBorder="1" applyAlignment="1">
      <alignment horizontal="center" vertical="center"/>
    </xf>
    <xf numFmtId="0" fontId="6" fillId="2" borderId="0" xfId="2" applyFont="1" applyFill="1"/>
    <xf numFmtId="0" fontId="6" fillId="2" borderId="0" xfId="2" applyNumberFormat="1" applyFont="1" applyFill="1"/>
    <xf numFmtId="0" fontId="6" fillId="2" borderId="0" xfId="2" applyFont="1" applyFill="1" applyAlignment="1">
      <alignment horizontal="left" vertical="center"/>
    </xf>
    <xf numFmtId="0" fontId="6" fillId="3" borderId="2" xfId="2" applyFont="1" applyFill="1" applyBorder="1" applyProtection="1">
      <protection locked="0"/>
    </xf>
    <xf numFmtId="0" fontId="3" fillId="2" borderId="0" xfId="2" applyFont="1" applyFill="1" applyAlignment="1"/>
    <xf numFmtId="0" fontId="6" fillId="2" borderId="0" xfId="2" applyFont="1" applyFill="1" applyAlignment="1">
      <alignment horizontal="left" vertical="center" wrapText="1"/>
    </xf>
    <xf numFmtId="0" fontId="6" fillId="2" borderId="0" xfId="2" applyFont="1" applyFill="1" applyAlignment="1">
      <alignment vertical="center" wrapText="1"/>
    </xf>
    <xf numFmtId="0" fontId="3" fillId="2" borderId="0" xfId="2" applyFont="1" applyFill="1" applyAlignment="1">
      <alignment horizontal="justify" vertical="center"/>
    </xf>
    <xf numFmtId="0" fontId="14" fillId="2" borderId="0" xfId="2" applyFont="1" applyFill="1" applyAlignment="1">
      <alignment horizontal="center"/>
    </xf>
    <xf numFmtId="0" fontId="14" fillId="2" borderId="0" xfId="2" applyFont="1" applyFill="1"/>
    <xf numFmtId="0" fontId="14" fillId="2" borderId="0" xfId="2" applyFont="1" applyFill="1" applyAlignment="1">
      <alignment horizontal="left" vertical="center"/>
    </xf>
    <xf numFmtId="0" fontId="14" fillId="2" borderId="0" xfId="2" applyFont="1" applyFill="1" applyAlignment="1">
      <alignment horizontal="left" vertical="center" wrapText="1"/>
    </xf>
    <xf numFmtId="0" fontId="14" fillId="2" borderId="0" xfId="2" applyFont="1" applyFill="1" applyAlignment="1">
      <alignment wrapText="1"/>
    </xf>
    <xf numFmtId="0" fontId="14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center" wrapText="1"/>
    </xf>
    <xf numFmtId="0" fontId="15" fillId="2" borderId="0" xfId="2" applyFont="1" applyFill="1" applyAlignment="1">
      <alignment horizontal="left" vertical="center"/>
    </xf>
    <xf numFmtId="0" fontId="14" fillId="2" borderId="0" xfId="2" applyFont="1" applyFill="1" applyAlignment="1">
      <alignment vertical="center" wrapText="1"/>
    </xf>
    <xf numFmtId="0" fontId="14" fillId="2" borderId="0" xfId="2" applyFont="1" applyFill="1" applyBorder="1" applyAlignment="1">
      <alignment vertical="center" wrapText="1"/>
    </xf>
    <xf numFmtId="0" fontId="14" fillId="2" borderId="2" xfId="2" applyFont="1" applyFill="1" applyBorder="1" applyAlignment="1" applyProtection="1">
      <alignment horizontal="center" vertical="center"/>
      <protection locked="0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4" fillId="2" borderId="0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/>
    </xf>
    <xf numFmtId="0" fontId="15" fillId="2" borderId="0" xfId="2" applyFont="1" applyFill="1"/>
    <xf numFmtId="0" fontId="4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0" xfId="0" applyFont="1" applyFill="1" applyBorder="1" applyProtection="1"/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2" borderId="0" xfId="0" applyFill="1" applyAlignment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1" fontId="14" fillId="3" borderId="2" xfId="0" applyNumberFormat="1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 applyProtection="1">
      <alignment horizontal="left" vertical="center"/>
      <protection locked="0"/>
    </xf>
    <xf numFmtId="0" fontId="6" fillId="3" borderId="2" xfId="2" applyFont="1" applyFill="1" applyBorder="1" applyAlignment="1" applyProtection="1">
      <alignment horizontal="center" vertical="center"/>
      <protection locked="0"/>
    </xf>
    <xf numFmtId="3" fontId="14" fillId="2" borderId="2" xfId="2" applyNumberFormat="1" applyFont="1" applyFill="1" applyBorder="1" applyAlignment="1" applyProtection="1">
      <alignment horizontal="center" vertical="center"/>
      <protection locked="0"/>
    </xf>
    <xf numFmtId="3" fontId="14" fillId="2" borderId="2" xfId="2" applyNumberFormat="1" applyFont="1" applyFill="1" applyBorder="1" applyAlignment="1" applyProtection="1">
      <alignment horizontal="center" vertical="center" wrapText="1"/>
      <protection locked="0"/>
    </xf>
    <xf numFmtId="2" fontId="14" fillId="2" borderId="2" xfId="2" applyNumberFormat="1" applyFont="1" applyFill="1" applyBorder="1" applyAlignment="1" applyProtection="1">
      <alignment horizontal="center" vertical="center"/>
      <protection locked="0"/>
    </xf>
    <xf numFmtId="3" fontId="14" fillId="2" borderId="0" xfId="2" applyNumberFormat="1" applyFont="1" applyFill="1" applyAlignment="1">
      <alignment horizontal="center" vertical="center"/>
    </xf>
    <xf numFmtId="1" fontId="6" fillId="2" borderId="2" xfId="2" applyNumberFormat="1" applyFont="1" applyFill="1" applyBorder="1" applyAlignment="1" applyProtection="1">
      <alignment horizontal="center" vertical="center"/>
      <protection locked="0"/>
    </xf>
    <xf numFmtId="1" fontId="6" fillId="3" borderId="2" xfId="2" applyNumberFormat="1" applyFont="1" applyFill="1" applyBorder="1" applyAlignment="1" applyProtection="1">
      <alignment horizontal="center" vertical="center"/>
      <protection locked="0"/>
    </xf>
    <xf numFmtId="0" fontId="13" fillId="3" borderId="2" xfId="2" applyFont="1" applyFill="1" applyBorder="1" applyAlignment="1">
      <alignment horizontal="center" vertical="center" wrapText="1"/>
    </xf>
    <xf numFmtId="1" fontId="6" fillId="2" borderId="0" xfId="2" applyNumberFormat="1" applyFill="1"/>
    <xf numFmtId="1" fontId="14" fillId="2" borderId="2" xfId="0" applyNumberFormat="1" applyFont="1" applyFill="1" applyBorder="1" applyAlignment="1" applyProtection="1">
      <alignment horizontal="center" vertical="center"/>
    </xf>
    <xf numFmtId="0" fontId="14" fillId="2" borderId="2" xfId="2" applyFont="1" applyFill="1" applyBorder="1" applyAlignment="1" applyProtection="1">
      <alignment vertical="center"/>
      <protection locked="0"/>
    </xf>
    <xf numFmtId="0" fontId="14" fillId="2" borderId="2" xfId="2" applyFont="1" applyFill="1" applyBorder="1" applyAlignment="1" applyProtection="1">
      <alignment vertical="center" wrapText="1"/>
      <protection locked="0"/>
    </xf>
    <xf numFmtId="0" fontId="14" fillId="2" borderId="2" xfId="2" applyFont="1" applyFill="1" applyBorder="1" applyAlignment="1" applyProtection="1">
      <alignment horizontal="left" vertical="center"/>
      <protection locked="0"/>
    </xf>
    <xf numFmtId="2" fontId="14" fillId="2" borderId="2" xfId="2" applyNumberFormat="1" applyFont="1" applyFill="1" applyBorder="1" applyAlignment="1" applyProtection="1">
      <alignment horizontal="center" vertical="center"/>
    </xf>
    <xf numFmtId="0" fontId="14" fillId="2" borderId="2" xfId="2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Continuous"/>
      <protection locked="0"/>
    </xf>
    <xf numFmtId="0" fontId="0" fillId="2" borderId="2" xfId="0" applyFill="1" applyBorder="1" applyAlignment="1" applyProtection="1">
      <protection locked="0"/>
    </xf>
    <xf numFmtId="0" fontId="1" fillId="2" borderId="0" xfId="0" applyFont="1" applyFill="1" applyAlignment="1">
      <alignment horizontal="centerContinuous"/>
    </xf>
    <xf numFmtId="0" fontId="3" fillId="3" borderId="2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5" borderId="2" xfId="0" applyFill="1" applyBorder="1"/>
    <xf numFmtId="1" fontId="0" fillId="2" borderId="2" xfId="0" applyNumberFormat="1" applyFill="1" applyBorder="1" applyAlignment="1" applyProtection="1">
      <alignment horizontal="center" vertical="center"/>
    </xf>
    <xf numFmtId="1" fontId="0" fillId="2" borderId="2" xfId="0" applyNumberFormat="1" applyFill="1" applyBorder="1" applyAlignment="1" applyProtection="1">
      <alignment vertical="center"/>
    </xf>
    <xf numFmtId="0" fontId="18" fillId="0" borderId="0" xfId="0" applyFont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/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7" fontId="1" fillId="2" borderId="1" xfId="0" applyNumberFormat="1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justify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justify" vertical="top" wrapText="1"/>
    </xf>
    <xf numFmtId="0" fontId="0" fillId="2" borderId="0" xfId="0" applyFill="1" applyAlignment="1">
      <alignment horizontal="justify" vertical="top" wrapText="1"/>
    </xf>
    <xf numFmtId="0" fontId="4" fillId="2" borderId="0" xfId="0" applyFont="1" applyFill="1" applyAlignment="1">
      <alignment horizontal="justify" vertical="center"/>
    </xf>
    <xf numFmtId="0" fontId="0" fillId="2" borderId="6" xfId="0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3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" fontId="0" fillId="2" borderId="1" xfId="0" applyNumberForma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8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3" fillId="3" borderId="2" xfId="2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/>
    </xf>
    <xf numFmtId="0" fontId="13" fillId="3" borderId="5" xfId="2" applyFont="1" applyFill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justify" vertical="center" wrapText="1"/>
    </xf>
    <xf numFmtId="0" fontId="13" fillId="3" borderId="7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/>
    </xf>
    <xf numFmtId="0" fontId="6" fillId="2" borderId="0" xfId="2" applyFont="1" applyFill="1" applyAlignment="1">
      <alignment horizontal="left" vertical="center" wrapText="1"/>
    </xf>
    <xf numFmtId="0" fontId="6" fillId="2" borderId="0" xfId="2" applyFont="1" applyFill="1" applyAlignment="1">
      <alignment horizontal="left" wrapText="1"/>
    </xf>
    <xf numFmtId="0" fontId="2" fillId="2" borderId="0" xfId="2" applyFont="1" applyFill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left" vertical="center"/>
      <protection locked="0"/>
    </xf>
  </cellXfs>
  <cellStyles count="4">
    <cellStyle name="Millares 2" xfId="1"/>
    <cellStyle name="Normal" xfId="0" builtinId="0"/>
    <cellStyle name="Normal 2" xfId="2"/>
    <cellStyle name="Porcentaj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3</xdr:row>
      <xdr:rowOff>99060</xdr:rowOff>
    </xdr:from>
    <xdr:to>
      <xdr:col>17</xdr:col>
      <xdr:colOff>381000</xdr:colOff>
      <xdr:row>10</xdr:row>
      <xdr:rowOff>83820</xdr:rowOff>
    </xdr:to>
    <xdr:sp macro="" textlink="">
      <xdr:nvSpPr>
        <xdr:cNvPr id="1318" name="Rectángulo 18"/>
        <xdr:cNvSpPr>
          <a:spLocks noChangeArrowheads="1"/>
        </xdr:cNvSpPr>
      </xdr:nvSpPr>
      <xdr:spPr bwMode="auto">
        <a:xfrm>
          <a:off x="144780" y="617220"/>
          <a:ext cx="8435340" cy="108966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152400</xdr:colOff>
      <xdr:row>20</xdr:row>
      <xdr:rowOff>91440</xdr:rowOff>
    </xdr:from>
    <xdr:to>
      <xdr:col>17</xdr:col>
      <xdr:colOff>441960</xdr:colOff>
      <xdr:row>37</xdr:row>
      <xdr:rowOff>99060</xdr:rowOff>
    </xdr:to>
    <xdr:sp macro="" textlink="">
      <xdr:nvSpPr>
        <xdr:cNvPr id="1319" name="Rectángulo 21"/>
        <xdr:cNvSpPr>
          <a:spLocks noChangeArrowheads="1"/>
        </xdr:cNvSpPr>
      </xdr:nvSpPr>
      <xdr:spPr bwMode="auto">
        <a:xfrm>
          <a:off x="152400" y="3139440"/>
          <a:ext cx="8488680" cy="208026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99060</xdr:rowOff>
    </xdr:from>
    <xdr:to>
      <xdr:col>10</xdr:col>
      <xdr:colOff>411480</xdr:colOff>
      <xdr:row>35</xdr:row>
      <xdr:rowOff>129540</xdr:rowOff>
    </xdr:to>
    <xdr:sp macro="" textlink="">
      <xdr:nvSpPr>
        <xdr:cNvPr id="2188" name="Rectángulo 21"/>
        <xdr:cNvSpPr>
          <a:spLocks noChangeArrowheads="1"/>
        </xdr:cNvSpPr>
      </xdr:nvSpPr>
      <xdr:spPr bwMode="auto">
        <a:xfrm>
          <a:off x="0" y="1165860"/>
          <a:ext cx="8260080" cy="505968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400050</xdr:colOff>
      <xdr:row>6</xdr:row>
      <xdr:rowOff>1</xdr:rowOff>
    </xdr:from>
    <xdr:to>
      <xdr:col>7</xdr:col>
      <xdr:colOff>571500</xdr:colOff>
      <xdr:row>32</xdr:row>
      <xdr:rowOff>101777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4050" y="1247776"/>
          <a:ext cx="3981450" cy="4311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99060</xdr:rowOff>
    </xdr:from>
    <xdr:to>
      <xdr:col>10</xdr:col>
      <xdr:colOff>411480</xdr:colOff>
      <xdr:row>35</xdr:row>
      <xdr:rowOff>129540</xdr:rowOff>
    </xdr:to>
    <xdr:sp macro="" textlink="">
      <xdr:nvSpPr>
        <xdr:cNvPr id="2" name="Rectángulo 21"/>
        <xdr:cNvSpPr>
          <a:spLocks noChangeArrowheads="1"/>
        </xdr:cNvSpPr>
      </xdr:nvSpPr>
      <xdr:spPr bwMode="auto">
        <a:xfrm>
          <a:off x="0" y="1184910"/>
          <a:ext cx="8155305" cy="488823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247650</xdr:colOff>
      <xdr:row>6</xdr:row>
      <xdr:rowOff>0</xdr:rowOff>
    </xdr:from>
    <xdr:to>
      <xdr:col>8</xdr:col>
      <xdr:colOff>85725</xdr:colOff>
      <xdr:row>31</xdr:row>
      <xdr:rowOff>152400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650" y="1247775"/>
          <a:ext cx="4410075" cy="4200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426720</xdr:rowOff>
    </xdr:from>
    <xdr:to>
      <xdr:col>6</xdr:col>
      <xdr:colOff>76200</xdr:colOff>
      <xdr:row>28</xdr:row>
      <xdr:rowOff>121920</xdr:rowOff>
    </xdr:to>
    <xdr:sp macro="" textlink="">
      <xdr:nvSpPr>
        <xdr:cNvPr id="4375" name="Rectángulo 18"/>
        <xdr:cNvSpPr>
          <a:spLocks noChangeArrowheads="1"/>
        </xdr:cNvSpPr>
      </xdr:nvSpPr>
      <xdr:spPr bwMode="auto">
        <a:xfrm>
          <a:off x="457200" y="777240"/>
          <a:ext cx="3253740" cy="425196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373380</xdr:colOff>
      <xdr:row>2</xdr:row>
      <xdr:rowOff>403860</xdr:rowOff>
    </xdr:from>
    <xdr:to>
      <xdr:col>14</xdr:col>
      <xdr:colOff>76200</xdr:colOff>
      <xdr:row>29</xdr:row>
      <xdr:rowOff>7620</xdr:rowOff>
    </xdr:to>
    <xdr:sp macro="" textlink="">
      <xdr:nvSpPr>
        <xdr:cNvPr id="4376" name="Rectángulo 19"/>
        <xdr:cNvSpPr>
          <a:spLocks noChangeArrowheads="1"/>
        </xdr:cNvSpPr>
      </xdr:nvSpPr>
      <xdr:spPr bwMode="auto">
        <a:xfrm>
          <a:off x="4526280" y="754380"/>
          <a:ext cx="3467100" cy="432816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</xdr:row>
      <xdr:rowOff>83820</xdr:rowOff>
    </xdr:from>
    <xdr:to>
      <xdr:col>8</xdr:col>
      <xdr:colOff>1531620</xdr:colOff>
      <xdr:row>5</xdr:row>
      <xdr:rowOff>289560</xdr:rowOff>
    </xdr:to>
    <xdr:sp macro="" textlink="">
      <xdr:nvSpPr>
        <xdr:cNvPr id="12309" name="Rectángulo 18"/>
        <xdr:cNvSpPr>
          <a:spLocks noChangeArrowheads="1"/>
        </xdr:cNvSpPr>
      </xdr:nvSpPr>
      <xdr:spPr bwMode="auto">
        <a:xfrm>
          <a:off x="152400" y="662940"/>
          <a:ext cx="8465820" cy="457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SheetLayoutView="100" workbookViewId="0">
      <selection activeCell="B19" sqref="B19"/>
    </sheetView>
  </sheetViews>
  <sheetFormatPr baseColWidth="10" defaultColWidth="11.42578125" defaultRowHeight="12.75"/>
  <cols>
    <col min="1" max="1" width="6.7109375" style="1" customWidth="1"/>
    <col min="2" max="2" width="15.7109375" style="1" customWidth="1"/>
    <col min="3" max="5" width="11.42578125" style="1"/>
    <col min="6" max="6" width="5.4257812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3.42578125" style="1" customWidth="1"/>
    <col min="13" max="14" width="4.5703125" style="1" customWidth="1"/>
    <col min="15" max="15" width="4.7109375" style="1" customWidth="1"/>
    <col min="16" max="16" width="9.42578125" style="1" customWidth="1"/>
    <col min="17" max="16384" width="11.42578125" style="1"/>
  </cols>
  <sheetData>
    <row r="1" spans="1:18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Q1" s="37" t="s">
        <v>88</v>
      </c>
      <c r="R1" s="35"/>
    </row>
    <row r="2" spans="1:18" ht="15">
      <c r="A2" s="38"/>
      <c r="B2" s="34" t="s">
        <v>90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8"/>
    </row>
    <row r="3" spans="1:18">
      <c r="A3" s="35"/>
      <c r="B3" s="39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5"/>
    </row>
    <row r="4" spans="1:1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>
      <c r="A5" s="35"/>
      <c r="B5" s="40"/>
      <c r="C5" s="40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5" customHeight="1">
      <c r="A6" s="35"/>
      <c r="B6" s="41" t="s">
        <v>97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8.1" customHeight="1">
      <c r="A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ht="15" customHeight="1">
      <c r="A8" s="35"/>
      <c r="B8" s="41" t="s">
        <v>136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8.1" customHeight="1">
      <c r="A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5" customHeight="1">
      <c r="A10" s="35"/>
      <c r="B10" s="41" t="s">
        <v>137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35"/>
      <c r="R11" s="35"/>
    </row>
    <row r="12" spans="1:18">
      <c r="A12" s="35"/>
      <c r="B12" s="41" t="s">
        <v>3</v>
      </c>
      <c r="C12" s="149" t="s">
        <v>143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35"/>
    </row>
    <row r="13" spans="1:18" ht="7.9" customHeight="1">
      <c r="A13" s="35"/>
      <c r="B13" s="42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35"/>
      <c r="Q13" s="35"/>
      <c r="R13" s="35"/>
    </row>
    <row r="14" spans="1:18">
      <c r="A14" s="35"/>
      <c r="B14" s="42" t="s">
        <v>4</v>
      </c>
      <c r="C14" s="149" t="s">
        <v>144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35"/>
    </row>
    <row r="15" spans="1:18" ht="7.9" customHeight="1">
      <c r="A15" s="35"/>
      <c r="B15" s="42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35"/>
      <c r="Q15" s="35"/>
      <c r="R15" s="35"/>
    </row>
    <row r="16" spans="1:18">
      <c r="A16" s="35"/>
      <c r="B16" s="42" t="s">
        <v>5</v>
      </c>
      <c r="C16" s="149" t="s">
        <v>145</v>
      </c>
      <c r="D16" s="148"/>
      <c r="E16" s="148"/>
      <c r="F16" s="148"/>
      <c r="G16" s="148"/>
      <c r="H16" s="148"/>
      <c r="I16" s="45" t="s">
        <v>6</v>
      </c>
      <c r="J16" s="44"/>
      <c r="K16" s="30"/>
      <c r="L16" s="44"/>
      <c r="M16" s="46" t="s">
        <v>7</v>
      </c>
      <c r="N16" s="46"/>
      <c r="O16" s="100" t="s">
        <v>146</v>
      </c>
      <c r="P16" s="47" t="s">
        <v>8</v>
      </c>
      <c r="Q16" s="35"/>
      <c r="R16" s="35"/>
    </row>
    <row r="17" spans="1:18" ht="8.1" customHeight="1">
      <c r="A17" s="35"/>
      <c r="B17" s="42"/>
      <c r="C17" s="44"/>
      <c r="D17" s="44"/>
      <c r="E17" s="44"/>
      <c r="F17" s="44"/>
      <c r="G17" s="44"/>
      <c r="H17" s="44"/>
      <c r="I17" s="44"/>
      <c r="J17" s="42"/>
      <c r="K17" s="35"/>
      <c r="L17" s="35"/>
      <c r="M17" s="47"/>
      <c r="N17" s="47"/>
      <c r="O17" s="35"/>
      <c r="P17" s="47"/>
      <c r="Q17" s="35"/>
      <c r="R17" s="35"/>
    </row>
    <row r="18" spans="1:18">
      <c r="A18" s="35"/>
      <c r="B18" s="41" t="s">
        <v>98</v>
      </c>
      <c r="C18" s="147"/>
      <c r="D18" s="148"/>
      <c r="E18" s="148"/>
      <c r="F18" s="148"/>
      <c r="G18" s="148"/>
      <c r="H18" s="148"/>
      <c r="I18" s="148"/>
      <c r="L18" s="44"/>
      <c r="M18" s="62" t="s">
        <v>99</v>
      </c>
      <c r="N18" s="44"/>
      <c r="O18" s="150" t="s">
        <v>153</v>
      </c>
      <c r="P18" s="148"/>
      <c r="Q18" s="148"/>
      <c r="R18" s="35"/>
    </row>
    <row r="19" spans="1:18" ht="8.1" customHeight="1">
      <c r="A19" s="35"/>
      <c r="B19" s="41"/>
      <c r="C19" s="63"/>
      <c r="D19" s="64"/>
      <c r="E19" s="64"/>
      <c r="F19" s="64"/>
      <c r="G19" s="64"/>
      <c r="H19" s="64"/>
      <c r="I19" s="64"/>
      <c r="L19" s="44"/>
      <c r="M19" s="62"/>
      <c r="N19" s="44"/>
      <c r="O19" s="63"/>
      <c r="P19" s="64"/>
      <c r="Q19" s="64"/>
      <c r="R19" s="35"/>
    </row>
    <row r="20" spans="1:18">
      <c r="A20" s="35"/>
      <c r="B20" s="41" t="s">
        <v>100</v>
      </c>
      <c r="C20" s="147"/>
      <c r="D20" s="148"/>
      <c r="E20" s="148"/>
      <c r="F20" s="148"/>
      <c r="G20" s="148"/>
      <c r="H20" s="148"/>
      <c r="I20" s="148"/>
      <c r="L20" s="44"/>
      <c r="M20" s="62"/>
      <c r="N20" s="44"/>
      <c r="O20" s="63"/>
      <c r="P20" s="64"/>
      <c r="Q20" s="64"/>
      <c r="R20" s="35"/>
    </row>
    <row r="21" spans="1:18">
      <c r="A21" s="35"/>
      <c r="B21" s="35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35"/>
      <c r="Q21" s="35"/>
      <c r="R21" s="35"/>
    </row>
    <row r="22" spans="1:18" ht="15" customHeight="1">
      <c r="A22" s="35"/>
      <c r="B22" s="154" t="s">
        <v>9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35"/>
    </row>
    <row r="23" spans="1:18" ht="15" customHeight="1">
      <c r="A23" s="49"/>
      <c r="B23" s="155" t="s">
        <v>10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35"/>
    </row>
    <row r="24" spans="1:18" ht="4.9000000000000004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>
      <c r="A25" s="35"/>
      <c r="B25" s="59" t="s">
        <v>138</v>
      </c>
      <c r="C25" s="35"/>
      <c r="D25" s="35"/>
      <c r="E25" s="35"/>
      <c r="F25" s="35"/>
      <c r="G25" s="153" t="s">
        <v>133</v>
      </c>
      <c r="H25" s="153"/>
      <c r="I25" s="153"/>
      <c r="J25" s="153"/>
      <c r="K25" s="153"/>
      <c r="L25" s="50"/>
      <c r="M25" s="153" t="s">
        <v>86</v>
      </c>
      <c r="N25" s="153"/>
      <c r="O25" s="153"/>
      <c r="P25" s="35"/>
      <c r="Q25" s="35"/>
      <c r="R25" s="35"/>
    </row>
    <row r="26" spans="1:18">
      <c r="A26" s="35"/>
      <c r="B26" s="35"/>
      <c r="C26" s="35"/>
      <c r="D26" s="35"/>
      <c r="E26" s="36"/>
      <c r="F26" s="51"/>
      <c r="G26" s="52" t="s">
        <v>11</v>
      </c>
      <c r="H26" s="52"/>
      <c r="I26" s="52" t="s">
        <v>89</v>
      </c>
      <c r="J26" s="52"/>
      <c r="K26" s="52" t="s">
        <v>12</v>
      </c>
      <c r="L26" s="52"/>
      <c r="M26" s="35"/>
      <c r="N26" s="52" t="s">
        <v>82</v>
      </c>
      <c r="O26" s="35"/>
      <c r="P26" s="35"/>
      <c r="Q26" s="35"/>
      <c r="R26" s="35"/>
    </row>
    <row r="27" spans="1:18" ht="9.9499999999999993" customHeight="1">
      <c r="A27" s="35"/>
      <c r="B27" s="35"/>
      <c r="C27" s="35"/>
      <c r="D27" s="35"/>
      <c r="E27" s="36"/>
      <c r="F27" s="51"/>
      <c r="G27" s="44"/>
      <c r="H27" s="44"/>
      <c r="I27" s="53"/>
      <c r="J27" s="36"/>
      <c r="K27" s="35"/>
      <c r="L27" s="35"/>
      <c r="M27" s="35"/>
      <c r="N27" s="35"/>
      <c r="O27" s="35"/>
      <c r="P27" s="35"/>
      <c r="Q27" s="35"/>
      <c r="R27" s="35"/>
    </row>
    <row r="28" spans="1:18">
      <c r="A28" s="35"/>
      <c r="B28" s="54" t="s">
        <v>13</v>
      </c>
      <c r="C28" s="35"/>
      <c r="D28" s="35"/>
      <c r="E28" s="35"/>
      <c r="F28" s="44"/>
      <c r="G28" s="29"/>
      <c r="H28" s="55"/>
      <c r="I28" s="30"/>
      <c r="J28" s="56"/>
      <c r="K28" s="30"/>
      <c r="L28" s="44"/>
      <c r="M28" s="35"/>
      <c r="N28" s="30"/>
      <c r="O28" s="42"/>
      <c r="P28" s="35"/>
      <c r="Q28" s="35"/>
      <c r="R28" s="35"/>
    </row>
    <row r="29" spans="1:18" ht="4.9000000000000004" customHeight="1">
      <c r="A29" s="35"/>
      <c r="B29" s="56"/>
      <c r="C29" s="35"/>
      <c r="D29" s="35"/>
      <c r="E29" s="35"/>
      <c r="F29" s="44"/>
      <c r="G29" s="55"/>
      <c r="H29" s="55"/>
      <c r="I29" s="35"/>
      <c r="J29" s="56"/>
      <c r="K29" s="56"/>
      <c r="L29" s="56"/>
      <c r="M29" s="35"/>
      <c r="N29" s="56"/>
      <c r="O29" s="35"/>
      <c r="P29" s="35"/>
      <c r="Q29" s="35"/>
      <c r="R29" s="35"/>
    </row>
    <row r="30" spans="1:18">
      <c r="A30" s="35"/>
      <c r="B30" s="54" t="s">
        <v>87</v>
      </c>
      <c r="C30" s="35"/>
      <c r="D30" s="35"/>
      <c r="E30" s="35"/>
      <c r="F30" s="44"/>
      <c r="G30" s="99" t="s">
        <v>146</v>
      </c>
      <c r="H30" s="55"/>
      <c r="I30" s="30"/>
      <c r="J30" s="56"/>
      <c r="K30" s="30"/>
      <c r="L30" s="44"/>
      <c r="M30" s="35"/>
      <c r="N30" s="30"/>
      <c r="O30" s="35"/>
      <c r="P30" s="35"/>
      <c r="Q30" s="35"/>
      <c r="R30" s="35"/>
    </row>
    <row r="31" spans="1:18" ht="4.9000000000000004" customHeight="1">
      <c r="A31" s="35"/>
      <c r="B31" s="54"/>
      <c r="C31" s="35"/>
      <c r="D31" s="35"/>
      <c r="E31" s="35"/>
      <c r="F31" s="44"/>
      <c r="G31" s="94"/>
      <c r="H31" s="55"/>
      <c r="I31" s="95"/>
      <c r="J31" s="56"/>
      <c r="K31" s="95"/>
      <c r="L31" s="44"/>
      <c r="M31" s="35"/>
      <c r="N31" s="95"/>
      <c r="O31" s="35"/>
      <c r="P31" s="35"/>
      <c r="Q31" s="35"/>
      <c r="R31" s="35"/>
    </row>
    <row r="32" spans="1:18" ht="13.15" customHeight="1">
      <c r="A32" s="35"/>
      <c r="B32" s="54" t="s">
        <v>81</v>
      </c>
      <c r="C32" s="35"/>
      <c r="D32" s="35"/>
      <c r="E32" s="35"/>
      <c r="F32" s="44"/>
      <c r="G32" s="29"/>
      <c r="H32" s="55"/>
      <c r="I32" s="30"/>
      <c r="J32" s="56"/>
      <c r="K32" s="30"/>
      <c r="L32" s="44"/>
      <c r="M32" s="35"/>
      <c r="N32" s="95"/>
      <c r="O32" s="35"/>
      <c r="P32" s="35"/>
      <c r="Q32" s="35"/>
      <c r="R32" s="35"/>
    </row>
    <row r="33" spans="1:18" ht="4.9000000000000004" customHeight="1">
      <c r="A33" s="35"/>
      <c r="B33" s="57"/>
      <c r="C33" s="35"/>
      <c r="D33" s="35"/>
      <c r="E33" s="35"/>
      <c r="F33" s="44"/>
      <c r="G33" s="55"/>
      <c r="H33" s="5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ht="13.15" customHeight="1">
      <c r="A34" s="35"/>
      <c r="B34" s="57" t="s">
        <v>134</v>
      </c>
      <c r="C34" s="35"/>
      <c r="D34" s="35"/>
      <c r="E34" s="35"/>
      <c r="F34" s="44"/>
      <c r="G34" s="29"/>
      <c r="H34" s="55"/>
      <c r="I34" s="95"/>
      <c r="J34" s="55"/>
      <c r="K34" s="95"/>
      <c r="L34" s="44"/>
      <c r="M34" s="35"/>
      <c r="N34" s="44"/>
      <c r="O34" s="35"/>
      <c r="P34" s="35"/>
      <c r="Q34" s="35"/>
      <c r="R34" s="35"/>
    </row>
    <row r="35" spans="1:18" ht="4.9000000000000004" customHeight="1">
      <c r="A35" s="35"/>
      <c r="B35" s="57"/>
      <c r="C35" s="35"/>
      <c r="D35" s="35"/>
      <c r="E35" s="35"/>
      <c r="F35" s="44"/>
      <c r="G35" s="94"/>
      <c r="H35" s="55"/>
      <c r="I35" s="95"/>
      <c r="J35" s="55"/>
      <c r="K35" s="95"/>
      <c r="L35" s="44"/>
      <c r="M35" s="35"/>
      <c r="N35" s="44"/>
      <c r="O35" s="35"/>
      <c r="P35" s="35"/>
      <c r="Q35" s="35"/>
      <c r="R35" s="35"/>
    </row>
    <row r="36" spans="1:18" ht="13.15" customHeight="1">
      <c r="A36" s="35"/>
      <c r="B36" s="57" t="s">
        <v>132</v>
      </c>
      <c r="C36" s="35"/>
      <c r="D36" s="35"/>
      <c r="E36" s="35"/>
      <c r="F36" s="44"/>
      <c r="G36" s="96"/>
      <c r="H36" s="97"/>
      <c r="I36" s="95"/>
      <c r="J36" s="97"/>
      <c r="K36" s="95"/>
      <c r="L36" s="44"/>
      <c r="M36" s="35"/>
      <c r="N36" s="44"/>
      <c r="O36" s="35"/>
      <c r="P36" s="35"/>
      <c r="Q36" s="35"/>
      <c r="R36" s="35"/>
    </row>
    <row r="37" spans="1:18" ht="4.9000000000000004" customHeight="1">
      <c r="A37" s="35"/>
      <c r="B37" s="35"/>
      <c r="C37" s="35"/>
      <c r="D37" s="35"/>
      <c r="E37" s="35"/>
      <c r="F37" s="44"/>
      <c r="G37" s="44"/>
      <c r="H37" s="44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ht="10.15" customHeight="1">
      <c r="A38" s="35"/>
      <c r="B38" s="54"/>
      <c r="C38" s="35"/>
      <c r="D38" s="35"/>
      <c r="E38" s="35"/>
      <c r="F38" s="44"/>
      <c r="G38" s="44"/>
      <c r="H38" s="44"/>
      <c r="I38" s="35"/>
      <c r="J38" s="35"/>
      <c r="K38" s="56"/>
      <c r="L38" s="56"/>
      <c r="M38" s="35"/>
      <c r="N38" s="35"/>
      <c r="O38" s="35"/>
      <c r="P38" s="35"/>
      <c r="Q38" s="35"/>
      <c r="R38" s="35"/>
    </row>
    <row r="39" spans="1:18">
      <c r="A39" s="35"/>
      <c r="B39" s="57" t="s">
        <v>133</v>
      </c>
      <c r="C39" s="35"/>
      <c r="D39" s="35"/>
      <c r="E39" s="35"/>
      <c r="F39" s="44"/>
      <c r="G39" s="44"/>
      <c r="H39" s="44"/>
      <c r="I39" s="35"/>
      <c r="J39" s="35"/>
      <c r="K39" s="56"/>
      <c r="L39" s="56"/>
      <c r="M39" s="35"/>
      <c r="N39" s="35"/>
      <c r="O39" s="35"/>
      <c r="P39" s="35"/>
      <c r="Q39" s="35"/>
      <c r="R39" s="35"/>
    </row>
    <row r="40" spans="1:18">
      <c r="A40" s="35"/>
      <c r="B40" s="60" t="s">
        <v>95</v>
      </c>
      <c r="C40" s="35"/>
      <c r="D40" s="35"/>
      <c r="E40" s="35"/>
      <c r="F40" s="44"/>
      <c r="G40" s="58"/>
      <c r="H40" s="58"/>
      <c r="I40" s="35"/>
      <c r="J40" s="35"/>
      <c r="K40" s="56"/>
      <c r="L40" s="56"/>
      <c r="M40" s="35"/>
      <c r="N40" s="35"/>
      <c r="O40" s="35"/>
      <c r="P40" s="35"/>
      <c r="Q40" s="35"/>
      <c r="R40" s="35"/>
    </row>
    <row r="41" spans="1:18">
      <c r="A41" s="35"/>
      <c r="B41" s="60" t="s">
        <v>96</v>
      </c>
      <c r="C41" s="35"/>
      <c r="D41" s="35"/>
      <c r="E41" s="59"/>
      <c r="F41" s="44"/>
      <c r="G41" s="58"/>
      <c r="H41" s="58"/>
      <c r="I41" s="35"/>
      <c r="J41" s="35"/>
      <c r="K41" s="56"/>
      <c r="L41" s="56"/>
      <c r="M41" s="35"/>
      <c r="N41" s="35"/>
      <c r="O41" s="35"/>
      <c r="P41" s="35"/>
      <c r="Q41" s="35"/>
      <c r="R41" s="35"/>
    </row>
    <row r="42" spans="1:18">
      <c r="A42" s="35"/>
      <c r="B42" s="60" t="s">
        <v>131</v>
      </c>
      <c r="C42" s="35"/>
      <c r="D42" s="35"/>
      <c r="E42" s="59"/>
      <c r="F42" s="44"/>
      <c r="G42" s="58"/>
      <c r="H42" s="58"/>
      <c r="I42" s="35"/>
      <c r="J42" s="35"/>
      <c r="K42" s="56"/>
      <c r="L42" s="56"/>
      <c r="M42" s="35"/>
      <c r="N42" s="35"/>
      <c r="O42" s="35"/>
      <c r="P42" s="35"/>
      <c r="Q42" s="35"/>
      <c r="R42" s="35"/>
    </row>
    <row r="43" spans="1:18">
      <c r="A43" s="35"/>
      <c r="B43" s="59" t="s">
        <v>86</v>
      </c>
      <c r="C43" s="35"/>
      <c r="D43" s="35"/>
      <c r="E43" s="35"/>
      <c r="F43" s="35"/>
      <c r="G43" s="35"/>
      <c r="H43" s="35"/>
      <c r="I43" s="35"/>
      <c r="J43" s="35"/>
      <c r="K43" s="35"/>
      <c r="L43" s="55"/>
      <c r="M43" s="35"/>
      <c r="N43" s="35"/>
      <c r="O43" s="35"/>
      <c r="P43" s="35"/>
      <c r="Q43" s="35"/>
      <c r="R43" s="35"/>
    </row>
    <row r="44" spans="1:18">
      <c r="A44" s="35"/>
      <c r="B44" s="61" t="s">
        <v>135</v>
      </c>
      <c r="C44" s="35"/>
      <c r="D44" s="35"/>
      <c r="E44" s="35"/>
      <c r="F44" s="35"/>
      <c r="G44" s="35"/>
      <c r="H44" s="35"/>
      <c r="I44" s="35"/>
      <c r="J44" s="35"/>
      <c r="K44" s="35"/>
      <c r="L44" s="55"/>
      <c r="M44" s="35"/>
      <c r="N44" s="35"/>
      <c r="O44" s="35"/>
      <c r="P44" s="35"/>
      <c r="Q44" s="35"/>
      <c r="R44" s="35"/>
    </row>
    <row r="45" spans="1:18">
      <c r="A45" s="35"/>
      <c r="B45" s="59"/>
      <c r="C45" s="35"/>
      <c r="D45" s="35"/>
      <c r="E45" s="35"/>
      <c r="F45" s="35"/>
      <c r="G45" s="35"/>
      <c r="H45" s="35"/>
      <c r="I45" s="35"/>
      <c r="J45" s="35"/>
      <c r="K45" s="35"/>
      <c r="L45" s="55"/>
      <c r="M45" s="35"/>
      <c r="N45" s="35"/>
      <c r="O45" s="35"/>
      <c r="P45" s="35"/>
      <c r="Q45" s="35"/>
      <c r="R45" s="35"/>
    </row>
    <row r="46" spans="1:18">
      <c r="A46" s="35"/>
      <c r="B46" s="35"/>
      <c r="C46" s="35"/>
      <c r="D46" s="147"/>
      <c r="E46" s="148"/>
      <c r="F46" s="148"/>
      <c r="G46" s="148"/>
      <c r="H46" s="148"/>
      <c r="I46" s="148"/>
      <c r="J46" s="148"/>
      <c r="K46" s="148"/>
      <c r="L46" s="148"/>
      <c r="M46" s="148"/>
      <c r="N46" s="35"/>
      <c r="O46" s="35"/>
      <c r="P46" s="35"/>
      <c r="Q46" s="35"/>
      <c r="R46" s="35"/>
    </row>
    <row r="47" spans="1:18">
      <c r="A47" s="35"/>
      <c r="B47" s="59"/>
      <c r="C47" s="35"/>
      <c r="D47" s="151" t="s">
        <v>147</v>
      </c>
      <c r="E47" s="152"/>
      <c r="F47" s="152"/>
      <c r="G47" s="152"/>
      <c r="H47" s="152"/>
      <c r="I47" s="152"/>
      <c r="J47" s="152"/>
      <c r="K47" s="152"/>
      <c r="L47" s="152"/>
      <c r="M47" s="152"/>
      <c r="N47" s="35"/>
      <c r="P47" s="52"/>
      <c r="Q47" s="35"/>
      <c r="R47" s="35"/>
    </row>
    <row r="48" spans="1:18" ht="12.75" customHeight="1">
      <c r="D48" s="27" t="s">
        <v>148</v>
      </c>
    </row>
  </sheetData>
  <sheetProtection selectLockedCells="1"/>
  <mergeCells count="12">
    <mergeCell ref="D47:M47"/>
    <mergeCell ref="D46:M46"/>
    <mergeCell ref="G25:K25"/>
    <mergeCell ref="M25:O25"/>
    <mergeCell ref="B22:Q22"/>
    <mergeCell ref="B23:Q23"/>
    <mergeCell ref="C20:I20"/>
    <mergeCell ref="C12:Q12"/>
    <mergeCell ref="C14:Q14"/>
    <mergeCell ref="C16:H16"/>
    <mergeCell ref="C18:I18"/>
    <mergeCell ref="O18:Q18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>
      <selection activeCell="A16" sqref="A16"/>
    </sheetView>
  </sheetViews>
  <sheetFormatPr baseColWidth="10" defaultColWidth="11.42578125" defaultRowHeight="12.75"/>
  <cols>
    <col min="1" max="1" width="24" style="1" customWidth="1"/>
    <col min="2" max="2" width="46.7109375" style="1" customWidth="1"/>
    <col min="3" max="3" width="17.85546875" style="1" customWidth="1"/>
    <col min="4" max="4" width="16.140625" style="1" customWidth="1"/>
    <col min="5" max="5" width="13.5703125" style="1" customWidth="1"/>
    <col min="6" max="6" width="10.42578125" style="1" customWidth="1"/>
    <col min="7" max="16384" width="11.42578125" style="1"/>
  </cols>
  <sheetData>
    <row r="1" spans="1:8" ht="19.899999999999999" customHeight="1">
      <c r="A1" s="19"/>
      <c r="B1" s="19"/>
      <c r="C1" s="19"/>
      <c r="F1" s="2" t="s">
        <v>88</v>
      </c>
    </row>
    <row r="2" spans="1:8" ht="19.899999999999999" customHeight="1">
      <c r="A2" s="156" t="s">
        <v>17</v>
      </c>
      <c r="B2" s="156"/>
      <c r="C2" s="156"/>
      <c r="D2" s="156"/>
      <c r="E2" s="156"/>
      <c r="F2" s="156"/>
      <c r="G2" s="132"/>
      <c r="H2" s="132"/>
    </row>
    <row r="3" spans="1:8" ht="19.899999999999999" customHeight="1">
      <c r="A3" s="11" t="s">
        <v>474</v>
      </c>
      <c r="B3" s="13"/>
    </row>
    <row r="4" spans="1:8" ht="7.9" customHeight="1">
      <c r="A4" s="13"/>
    </row>
    <row r="5" spans="1:8">
      <c r="A5" s="11" t="s">
        <v>475</v>
      </c>
      <c r="B5" s="13"/>
    </row>
    <row r="6" spans="1:8" ht="7.9" customHeight="1">
      <c r="A6" s="8"/>
      <c r="B6" s="8"/>
    </row>
    <row r="7" spans="1:8" ht="87" customHeight="1">
      <c r="A7" s="126" t="s">
        <v>476</v>
      </c>
      <c r="B7" s="126" t="s">
        <v>477</v>
      </c>
      <c r="C7" s="126" t="s">
        <v>478</v>
      </c>
      <c r="D7" s="126" t="s">
        <v>479</v>
      </c>
      <c r="E7" s="126" t="s">
        <v>480</v>
      </c>
      <c r="F7" s="126" t="s">
        <v>481</v>
      </c>
    </row>
    <row r="8" spans="1:8" ht="18" customHeight="1">
      <c r="A8" s="140" t="s">
        <v>841</v>
      </c>
      <c r="B8" s="145" t="s">
        <v>842</v>
      </c>
      <c r="C8" s="144">
        <v>2016</v>
      </c>
      <c r="D8" s="144">
        <v>2017</v>
      </c>
      <c r="E8" s="144">
        <v>300</v>
      </c>
      <c r="F8" s="141"/>
    </row>
    <row r="9" spans="1:8" ht="18" customHeight="1">
      <c r="A9" s="146"/>
      <c r="B9" s="145" t="s">
        <v>843</v>
      </c>
      <c r="C9" s="144"/>
      <c r="D9" s="144"/>
      <c r="E9" s="144">
        <v>300</v>
      </c>
      <c r="F9" s="128"/>
    </row>
    <row r="10" spans="1:8" ht="18" customHeight="1">
      <c r="A10" s="146"/>
      <c r="B10" s="145" t="s">
        <v>844</v>
      </c>
      <c r="C10" s="144"/>
      <c r="D10" s="144"/>
      <c r="E10" s="144">
        <v>50</v>
      </c>
      <c r="F10" s="128"/>
    </row>
    <row r="11" spans="1:8" ht="18" customHeight="1">
      <c r="A11" s="140" t="s">
        <v>845</v>
      </c>
      <c r="B11" s="145" t="s">
        <v>846</v>
      </c>
      <c r="C11" s="144"/>
      <c r="D11" s="144"/>
      <c r="E11" s="144">
        <v>26</v>
      </c>
      <c r="F11" s="128"/>
    </row>
    <row r="12" spans="1:8" ht="18" customHeight="1">
      <c r="A12" s="146"/>
      <c r="B12" s="145" t="s">
        <v>847</v>
      </c>
      <c r="C12" s="144"/>
      <c r="D12" s="144"/>
      <c r="E12" s="144">
        <v>1500</v>
      </c>
      <c r="F12" s="128"/>
    </row>
    <row r="13" spans="1:8" ht="18" customHeight="1">
      <c r="A13" s="145" t="s">
        <v>849</v>
      </c>
      <c r="B13" s="145" t="s">
        <v>848</v>
      </c>
      <c r="C13" s="144"/>
      <c r="D13" s="144"/>
      <c r="E13" s="144">
        <v>500</v>
      </c>
      <c r="F13" s="128"/>
    </row>
    <row r="14" spans="1:8" ht="18" customHeight="1">
      <c r="A14" s="145" t="s">
        <v>850</v>
      </c>
      <c r="B14" s="145" t="s">
        <v>851</v>
      </c>
      <c r="C14" s="144">
        <v>2015</v>
      </c>
      <c r="D14" s="144">
        <v>2016</v>
      </c>
      <c r="E14" s="144">
        <v>2000</v>
      </c>
      <c r="F14" s="128"/>
    </row>
    <row r="15" spans="1:8" ht="18" customHeight="1">
      <c r="A15" s="127"/>
      <c r="B15" s="127"/>
      <c r="C15" s="100"/>
      <c r="D15" s="100"/>
      <c r="E15" s="100"/>
      <c r="F15" s="128"/>
    </row>
    <row r="16" spans="1:8" ht="18" customHeight="1">
      <c r="A16" s="127"/>
      <c r="B16" s="127"/>
      <c r="C16" s="100"/>
      <c r="D16" s="100"/>
      <c r="E16" s="100"/>
      <c r="F16" s="128"/>
    </row>
    <row r="17" spans="1:6" ht="18" customHeight="1">
      <c r="A17" s="127"/>
      <c r="B17" s="127"/>
      <c r="C17" s="128"/>
      <c r="D17" s="128"/>
      <c r="E17" s="128"/>
      <c r="F17" s="128"/>
    </row>
    <row r="18" spans="1:6" ht="18" customHeight="1">
      <c r="A18" s="127"/>
      <c r="B18" s="127"/>
      <c r="C18" s="128"/>
      <c r="D18" s="128"/>
      <c r="E18" s="128"/>
      <c r="F18" s="128"/>
    </row>
    <row r="19" spans="1:6" ht="18" customHeight="1">
      <c r="A19" s="127"/>
      <c r="B19" s="127"/>
      <c r="C19" s="128"/>
      <c r="D19" s="128"/>
      <c r="E19" s="128"/>
      <c r="F19" s="128"/>
    </row>
    <row r="20" spans="1:6" ht="18" customHeight="1">
      <c r="A20" s="127"/>
      <c r="B20" s="127"/>
      <c r="C20" s="128"/>
      <c r="D20" s="128"/>
      <c r="E20" s="128"/>
      <c r="F20" s="128"/>
    </row>
    <row r="21" spans="1:6" ht="18" customHeight="1">
      <c r="A21" s="127"/>
      <c r="B21" s="127"/>
      <c r="C21" s="128"/>
      <c r="D21" s="128"/>
      <c r="E21" s="128"/>
      <c r="F21" s="128"/>
    </row>
    <row r="22" spans="1:6" ht="18" customHeight="1">
      <c r="A22" s="127"/>
      <c r="B22" s="127"/>
      <c r="C22" s="128"/>
      <c r="D22" s="128"/>
      <c r="E22" s="128"/>
      <c r="F22" s="128"/>
    </row>
    <row r="23" spans="1:6" ht="18" customHeight="1">
      <c r="A23" s="127"/>
      <c r="B23" s="127"/>
      <c r="C23" s="128"/>
      <c r="D23" s="128"/>
      <c r="E23" s="128"/>
      <c r="F23" s="128"/>
    </row>
    <row r="24" spans="1:6" ht="18" customHeight="1">
      <c r="A24" s="127"/>
      <c r="B24" s="127"/>
      <c r="C24" s="128"/>
      <c r="D24" s="128"/>
      <c r="E24" s="128"/>
      <c r="F24" s="128"/>
    </row>
    <row r="25" spans="1:6" ht="18" customHeight="1">
      <c r="A25" s="127"/>
      <c r="B25" s="127"/>
      <c r="C25" s="128"/>
      <c r="D25" s="128"/>
      <c r="E25" s="128"/>
      <c r="F25" s="128"/>
    </row>
    <row r="26" spans="1:6" ht="18" customHeight="1">
      <c r="A26" s="127"/>
      <c r="B26" s="127"/>
      <c r="C26" s="128"/>
      <c r="D26" s="128"/>
      <c r="E26" s="128"/>
      <c r="F26" s="128"/>
    </row>
    <row r="27" spans="1:6" ht="18">
      <c r="A27" s="133" t="s">
        <v>482</v>
      </c>
    </row>
  </sheetData>
  <sheetProtection selectLockedCells="1"/>
  <mergeCells count="1">
    <mergeCell ref="A2:F2"/>
  </mergeCells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zoomScalePageLayoutView="85" workbookViewId="0">
      <selection activeCell="B15" sqref="B15"/>
    </sheetView>
  </sheetViews>
  <sheetFormatPr baseColWidth="10" defaultColWidth="11.42578125" defaultRowHeight="12.75"/>
  <cols>
    <col min="1" max="1" width="7.140625" style="1" customWidth="1"/>
    <col min="2" max="2" width="25.7109375" style="1" customWidth="1"/>
    <col min="3" max="8" width="12.7109375" style="1" customWidth="1"/>
    <col min="9" max="9" width="5.7109375" style="1" customWidth="1"/>
    <col min="10" max="16384" width="11.42578125" style="1"/>
  </cols>
  <sheetData>
    <row r="1" spans="1:8">
      <c r="B1" s="19"/>
      <c r="C1" s="19"/>
      <c r="H1" s="134" t="s">
        <v>88</v>
      </c>
    </row>
    <row r="2" spans="1:8" ht="15">
      <c r="A2" s="156" t="s">
        <v>17</v>
      </c>
      <c r="B2" s="156"/>
      <c r="C2" s="156"/>
      <c r="D2" s="156"/>
      <c r="E2" s="156"/>
      <c r="F2" s="156"/>
      <c r="G2" s="156"/>
      <c r="H2" s="156"/>
    </row>
    <row r="3" spans="1:8" ht="15.75">
      <c r="B3" s="28" t="s">
        <v>483</v>
      </c>
    </row>
    <row r="4" spans="1:8">
      <c r="B4" s="13"/>
    </row>
    <row r="5" spans="1:8">
      <c r="B5" s="11" t="s">
        <v>484</v>
      </c>
      <c r="C5" s="5"/>
      <c r="D5" s="147" t="s">
        <v>496</v>
      </c>
      <c r="E5" s="148"/>
      <c r="F5" s="148"/>
      <c r="G5" s="148"/>
      <c r="H5" s="148"/>
    </row>
    <row r="7" spans="1:8">
      <c r="B7" s="11" t="s">
        <v>485</v>
      </c>
    </row>
    <row r="8" spans="1:8">
      <c r="B8" s="8"/>
    </row>
    <row r="9" spans="1:8" ht="19.899999999999999" customHeight="1">
      <c r="B9" s="198" t="s">
        <v>486</v>
      </c>
      <c r="C9" s="200" t="s">
        <v>77</v>
      </c>
      <c r="D9" s="201"/>
      <c r="E9" s="200" t="s">
        <v>78</v>
      </c>
      <c r="F9" s="201"/>
      <c r="G9" s="200" t="s">
        <v>79</v>
      </c>
      <c r="H9" s="201"/>
    </row>
    <row r="10" spans="1:8" ht="19.899999999999999" customHeight="1">
      <c r="B10" s="199"/>
      <c r="C10" s="130" t="s">
        <v>487</v>
      </c>
      <c r="D10" s="130" t="s">
        <v>488</v>
      </c>
      <c r="E10" s="130" t="s">
        <v>487</v>
      </c>
      <c r="F10" s="130" t="s">
        <v>488</v>
      </c>
      <c r="G10" s="130" t="s">
        <v>489</v>
      </c>
      <c r="H10" s="130" t="s">
        <v>488</v>
      </c>
    </row>
    <row r="11" spans="1:8" ht="30" customHeight="1">
      <c r="B11" s="135" t="s">
        <v>490</v>
      </c>
      <c r="C11" s="104">
        <v>85</v>
      </c>
      <c r="D11" s="104">
        <v>2</v>
      </c>
      <c r="E11" s="104"/>
      <c r="F11" s="104"/>
      <c r="G11" s="104"/>
      <c r="H11" s="104"/>
    </row>
    <row r="12" spans="1:8" ht="30" customHeight="1">
      <c r="B12" s="135" t="s">
        <v>491</v>
      </c>
      <c r="C12" s="104">
        <v>120</v>
      </c>
      <c r="D12" s="104">
        <v>3</v>
      </c>
      <c r="E12" s="104">
        <v>78</v>
      </c>
      <c r="F12" s="104">
        <v>2</v>
      </c>
      <c r="G12" s="104"/>
      <c r="H12" s="104"/>
    </row>
    <row r="13" spans="1:8" ht="30" customHeight="1">
      <c r="B13" s="135" t="s">
        <v>495</v>
      </c>
      <c r="C13" s="104">
        <v>130</v>
      </c>
      <c r="D13" s="104">
        <v>3</v>
      </c>
      <c r="E13" s="104">
        <v>95</v>
      </c>
      <c r="F13" s="104">
        <v>3</v>
      </c>
      <c r="G13" s="104">
        <v>56</v>
      </c>
      <c r="H13" s="104">
        <v>2</v>
      </c>
    </row>
    <row r="14" spans="1:8">
      <c r="B14" s="129"/>
    </row>
    <row r="15" spans="1:8">
      <c r="B15" s="11" t="s">
        <v>492</v>
      </c>
    </row>
    <row r="16" spans="1:8">
      <c r="B16" s="13"/>
    </row>
    <row r="18" spans="1:8" ht="19.899999999999999" customHeight="1">
      <c r="A18" s="130" t="s">
        <v>493</v>
      </c>
      <c r="B18" s="202" t="s">
        <v>481</v>
      </c>
      <c r="C18" s="202"/>
      <c r="D18" s="202"/>
      <c r="E18" s="202" t="s">
        <v>494</v>
      </c>
      <c r="F18" s="202"/>
      <c r="G18" s="202"/>
      <c r="H18" s="202"/>
    </row>
    <row r="19" spans="1:8" ht="18" customHeight="1">
      <c r="A19" s="146">
        <v>1</v>
      </c>
      <c r="B19" s="203" t="s">
        <v>497</v>
      </c>
      <c r="C19" s="203"/>
      <c r="D19" s="203"/>
      <c r="E19" s="190"/>
      <c r="F19" s="190"/>
      <c r="G19" s="190"/>
      <c r="H19" s="190"/>
    </row>
    <row r="20" spans="1:8" ht="18" customHeight="1">
      <c r="A20" s="146">
        <v>2</v>
      </c>
      <c r="B20" s="203" t="s">
        <v>498</v>
      </c>
      <c r="C20" s="203"/>
      <c r="D20" s="203"/>
      <c r="E20" s="190"/>
      <c r="F20" s="190"/>
      <c r="G20" s="190"/>
      <c r="H20" s="190"/>
    </row>
    <row r="21" spans="1:8" ht="18" customHeight="1">
      <c r="A21" s="30"/>
      <c r="B21" s="190"/>
      <c r="C21" s="190"/>
      <c r="D21" s="190"/>
      <c r="E21" s="190"/>
      <c r="F21" s="190"/>
      <c r="G21" s="190"/>
      <c r="H21" s="190"/>
    </row>
    <row r="22" spans="1:8" ht="18" customHeight="1">
      <c r="A22" s="30"/>
      <c r="B22" s="190"/>
      <c r="C22" s="190"/>
      <c r="D22" s="190"/>
      <c r="E22" s="190"/>
      <c r="F22" s="190"/>
      <c r="G22" s="190"/>
      <c r="H22" s="190"/>
    </row>
    <row r="23" spans="1:8" ht="18" customHeight="1">
      <c r="A23" s="30"/>
      <c r="B23" s="190"/>
      <c r="C23" s="190"/>
      <c r="D23" s="190"/>
      <c r="E23" s="190"/>
      <c r="F23" s="190"/>
      <c r="G23" s="190"/>
      <c r="H23" s="190"/>
    </row>
    <row r="24" spans="1:8" ht="18" customHeight="1">
      <c r="A24" s="30"/>
      <c r="B24" s="190"/>
      <c r="C24" s="190"/>
      <c r="D24" s="190"/>
      <c r="E24" s="190"/>
      <c r="F24" s="190"/>
      <c r="G24" s="190"/>
      <c r="H24" s="190"/>
    </row>
    <row r="25" spans="1:8" ht="18" customHeight="1">
      <c r="A25" s="30"/>
      <c r="B25" s="190"/>
      <c r="C25" s="190"/>
      <c r="D25" s="190"/>
      <c r="E25" s="190"/>
      <c r="F25" s="190"/>
      <c r="G25" s="190"/>
      <c r="H25" s="190"/>
    </row>
    <row r="26" spans="1:8" ht="18" customHeight="1">
      <c r="A26" s="30"/>
      <c r="B26" s="190"/>
      <c r="C26" s="190"/>
      <c r="D26" s="190"/>
      <c r="E26" s="190"/>
      <c r="F26" s="190"/>
      <c r="G26" s="190"/>
      <c r="H26" s="190"/>
    </row>
    <row r="27" spans="1:8" ht="18" customHeight="1"/>
  </sheetData>
  <sheetProtection selectLockedCells="1"/>
  <mergeCells count="24">
    <mergeCell ref="B24:D24"/>
    <mergeCell ref="E24:H24"/>
    <mergeCell ref="B25:D25"/>
    <mergeCell ref="E25:H25"/>
    <mergeCell ref="B26:D26"/>
    <mergeCell ref="E26:H26"/>
    <mergeCell ref="B21:D21"/>
    <mergeCell ref="E21:H21"/>
    <mergeCell ref="B22:D22"/>
    <mergeCell ref="E22:H22"/>
    <mergeCell ref="B23:D23"/>
    <mergeCell ref="E23:H23"/>
    <mergeCell ref="B18:D18"/>
    <mergeCell ref="E18:H18"/>
    <mergeCell ref="B19:D19"/>
    <mergeCell ref="E19:H19"/>
    <mergeCell ref="B20:D20"/>
    <mergeCell ref="E20:H20"/>
    <mergeCell ref="A2:H2"/>
    <mergeCell ref="D5:H5"/>
    <mergeCell ref="B9:B10"/>
    <mergeCell ref="C9:D9"/>
    <mergeCell ref="E9:F9"/>
    <mergeCell ref="G9:H9"/>
  </mergeCells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100" workbookViewId="0">
      <selection activeCell="B19" sqref="B19"/>
    </sheetView>
  </sheetViews>
  <sheetFormatPr baseColWidth="10" defaultColWidth="11.42578125" defaultRowHeight="12.75"/>
  <cols>
    <col min="1" max="9" width="11.42578125" style="1"/>
    <col min="10" max="10" width="13.28515625" style="1" customWidth="1"/>
    <col min="11" max="11" width="9.85546875" style="1" customWidth="1"/>
    <col min="12" max="16384" width="11.42578125" style="1"/>
  </cols>
  <sheetData>
    <row r="1" spans="1:11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2" t="s">
        <v>88</v>
      </c>
    </row>
    <row r="2" spans="1:11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>
      <c r="B3" s="13" t="s">
        <v>14</v>
      </c>
    </row>
    <row r="4" spans="1:11">
      <c r="B4" s="9" t="s">
        <v>15</v>
      </c>
    </row>
    <row r="5" spans="1:11" ht="30" customHeight="1">
      <c r="A5" s="157" t="s">
        <v>16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34" spans="3:3">
      <c r="C34" s="27" t="s">
        <v>149</v>
      </c>
    </row>
    <row r="35" spans="3:3">
      <c r="C35" s="27" t="s">
        <v>150</v>
      </c>
    </row>
  </sheetData>
  <sheetProtection selectLockedCells="1"/>
  <mergeCells count="2">
    <mergeCell ref="A2:K2"/>
    <mergeCell ref="A5:K5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100" workbookViewId="0">
      <selection activeCell="B26" sqref="B26"/>
    </sheetView>
  </sheetViews>
  <sheetFormatPr baseColWidth="10" defaultColWidth="11.42578125" defaultRowHeight="12.75"/>
  <cols>
    <col min="1" max="9" width="11.42578125" style="1"/>
    <col min="10" max="10" width="13.28515625" style="1" customWidth="1"/>
    <col min="11" max="11" width="9.85546875" style="1" customWidth="1"/>
    <col min="12" max="16384" width="11.42578125" style="1"/>
  </cols>
  <sheetData>
    <row r="1" spans="1:11" ht="15">
      <c r="A1" s="98"/>
      <c r="B1" s="98"/>
      <c r="C1" s="98"/>
      <c r="D1" s="98"/>
      <c r="E1" s="98"/>
      <c r="F1" s="98"/>
      <c r="G1" s="98"/>
      <c r="H1" s="98"/>
      <c r="I1" s="98"/>
      <c r="J1" s="98"/>
      <c r="K1" s="2" t="s">
        <v>88</v>
      </c>
    </row>
    <row r="2" spans="1:11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>
      <c r="B3" s="13" t="s">
        <v>14</v>
      </c>
    </row>
    <row r="4" spans="1:11">
      <c r="B4" s="9" t="s">
        <v>15</v>
      </c>
    </row>
    <row r="5" spans="1:11" ht="30" customHeight="1">
      <c r="A5" s="157" t="s">
        <v>16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34" spans="3:3">
      <c r="C34" s="27" t="s">
        <v>151</v>
      </c>
    </row>
    <row r="35" spans="3:3">
      <c r="C35" s="27" t="s">
        <v>152</v>
      </c>
    </row>
  </sheetData>
  <sheetProtection selectLockedCells="1"/>
  <mergeCells count="2">
    <mergeCell ref="A2:K2"/>
    <mergeCell ref="A5:K5"/>
  </mergeCells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7"/>
  <sheetViews>
    <sheetView zoomScaleSheetLayoutView="100" workbookViewId="0">
      <selection activeCell="A10" sqref="A10"/>
    </sheetView>
  </sheetViews>
  <sheetFormatPr baseColWidth="10" defaultColWidth="11.42578125" defaultRowHeight="12.75"/>
  <cols>
    <col min="1" max="1" width="16.5703125" style="1" customWidth="1"/>
    <col min="2" max="2" width="38.5703125" style="1" customWidth="1"/>
    <col min="3" max="3" width="12" style="1" customWidth="1"/>
    <col min="4" max="4" width="12.7109375" style="1" customWidth="1"/>
    <col min="5" max="5" width="14.140625" style="1" customWidth="1"/>
    <col min="6" max="6" width="13.28515625" style="1" customWidth="1"/>
    <col min="7" max="7" width="18.7109375" style="1" customWidth="1"/>
    <col min="8" max="16384" width="11.42578125" style="1"/>
  </cols>
  <sheetData>
    <row r="1" spans="1:7" ht="15">
      <c r="G1" s="2" t="s">
        <v>88</v>
      </c>
    </row>
    <row r="2" spans="1:7" ht="15">
      <c r="A2" s="156" t="s">
        <v>17</v>
      </c>
      <c r="B2" s="156"/>
      <c r="C2" s="156"/>
      <c r="D2" s="156"/>
      <c r="E2" s="156"/>
      <c r="F2" s="156"/>
      <c r="G2" s="156"/>
    </row>
    <row r="3" spans="1:7">
      <c r="B3" s="11" t="s">
        <v>18</v>
      </c>
    </row>
    <row r="4" spans="1:7">
      <c r="B4" s="9" t="s">
        <v>19</v>
      </c>
    </row>
    <row r="5" spans="1:7" ht="30" customHeight="1">
      <c r="A5" s="162" t="s">
        <v>20</v>
      </c>
      <c r="B5" s="162"/>
      <c r="C5" s="162"/>
      <c r="D5" s="162"/>
      <c r="E5" s="162"/>
      <c r="F5" s="162"/>
      <c r="G5" s="162"/>
    </row>
    <row r="6" spans="1:7">
      <c r="A6" s="16"/>
      <c r="B6" s="16"/>
      <c r="C6" s="16"/>
      <c r="D6" s="16"/>
      <c r="E6" s="16"/>
      <c r="F6" s="16"/>
      <c r="G6" s="16"/>
    </row>
    <row r="7" spans="1:7" ht="28.5" customHeight="1">
      <c r="A7" s="158" t="s">
        <v>21</v>
      </c>
      <c r="B7" s="158" t="s">
        <v>22</v>
      </c>
      <c r="C7" s="158" t="s">
        <v>23</v>
      </c>
      <c r="D7" s="158" t="s">
        <v>24</v>
      </c>
      <c r="E7" s="158" t="s">
        <v>25</v>
      </c>
      <c r="F7" s="158" t="s">
        <v>26</v>
      </c>
      <c r="G7" s="158" t="s">
        <v>27</v>
      </c>
    </row>
    <row r="8" spans="1:7" ht="26.25" customHeight="1">
      <c r="A8" s="159"/>
      <c r="B8" s="159"/>
      <c r="C8" s="159"/>
      <c r="D8" s="159"/>
      <c r="E8" s="159"/>
      <c r="F8" s="159"/>
      <c r="G8" s="159"/>
    </row>
    <row r="9" spans="1:7" ht="16.899999999999999" customHeight="1">
      <c r="A9" s="30" t="s">
        <v>209</v>
      </c>
      <c r="B9" s="30" t="s">
        <v>173</v>
      </c>
      <c r="C9" s="104">
        <v>1.1000000000000001</v>
      </c>
      <c r="D9" s="104">
        <v>20</v>
      </c>
      <c r="E9" s="104" t="s">
        <v>388</v>
      </c>
      <c r="F9" s="104">
        <v>14</v>
      </c>
      <c r="G9" s="30"/>
    </row>
    <row r="10" spans="1:7" ht="16.899999999999999" customHeight="1">
      <c r="A10" s="30" t="s">
        <v>209</v>
      </c>
      <c r="B10" s="30" t="s">
        <v>169</v>
      </c>
      <c r="C10" s="104">
        <v>1.3</v>
      </c>
      <c r="D10" s="104">
        <v>20</v>
      </c>
      <c r="E10" s="104" t="s">
        <v>388</v>
      </c>
      <c r="F10" s="104">
        <v>14</v>
      </c>
      <c r="G10" s="30"/>
    </row>
    <row r="11" spans="1:7" ht="16.899999999999999" customHeight="1">
      <c r="A11" s="30" t="s">
        <v>209</v>
      </c>
      <c r="B11" s="30" t="s">
        <v>179</v>
      </c>
      <c r="C11" s="104">
        <v>1.3</v>
      </c>
      <c r="D11" s="104">
        <v>20</v>
      </c>
      <c r="E11" s="104" t="s">
        <v>388</v>
      </c>
      <c r="F11" s="104">
        <v>14</v>
      </c>
      <c r="G11" s="30"/>
    </row>
    <row r="12" spans="1:7" ht="16.899999999999999" customHeight="1">
      <c r="A12" s="30" t="s">
        <v>209</v>
      </c>
      <c r="B12" s="30" t="s">
        <v>184</v>
      </c>
      <c r="C12" s="104">
        <v>1.5</v>
      </c>
      <c r="D12" s="104">
        <v>20</v>
      </c>
      <c r="E12" s="104" t="s">
        <v>388</v>
      </c>
      <c r="F12" s="104">
        <v>14</v>
      </c>
      <c r="G12" s="30"/>
    </row>
    <row r="13" spans="1:7" ht="16.899999999999999" customHeight="1">
      <c r="A13" s="30" t="s">
        <v>209</v>
      </c>
      <c r="B13" s="30" t="s">
        <v>183</v>
      </c>
      <c r="C13" s="104">
        <v>1.6</v>
      </c>
      <c r="D13" s="104">
        <v>20</v>
      </c>
      <c r="E13" s="104" t="s">
        <v>388</v>
      </c>
      <c r="F13" s="104">
        <v>14</v>
      </c>
      <c r="G13" s="30"/>
    </row>
    <row r="14" spans="1:7" ht="16.899999999999999" customHeight="1">
      <c r="A14" s="30" t="s">
        <v>209</v>
      </c>
      <c r="B14" s="30" t="s">
        <v>178</v>
      </c>
      <c r="C14" s="104">
        <v>1.7</v>
      </c>
      <c r="D14" s="104">
        <v>20</v>
      </c>
      <c r="E14" s="104" t="s">
        <v>388</v>
      </c>
      <c r="F14" s="104">
        <v>14</v>
      </c>
      <c r="G14" s="30"/>
    </row>
    <row r="15" spans="1:7" ht="16.899999999999999" customHeight="1">
      <c r="A15" s="30" t="s">
        <v>209</v>
      </c>
      <c r="B15" s="30" t="s">
        <v>164</v>
      </c>
      <c r="C15" s="104">
        <v>2</v>
      </c>
      <c r="D15" s="104">
        <v>25</v>
      </c>
      <c r="E15" s="104" t="s">
        <v>388</v>
      </c>
      <c r="F15" s="104">
        <v>14</v>
      </c>
      <c r="G15" s="30"/>
    </row>
    <row r="16" spans="1:7" ht="16.899999999999999" customHeight="1">
      <c r="A16" s="30" t="s">
        <v>209</v>
      </c>
      <c r="B16" s="30" t="s">
        <v>386</v>
      </c>
      <c r="C16" s="104">
        <v>2</v>
      </c>
      <c r="D16" s="104">
        <v>25</v>
      </c>
      <c r="E16" s="104" t="s">
        <v>388</v>
      </c>
      <c r="F16" s="104">
        <v>14</v>
      </c>
      <c r="G16" s="30"/>
    </row>
    <row r="17" spans="1:7" ht="16.899999999999999" customHeight="1">
      <c r="A17" s="30" t="s">
        <v>209</v>
      </c>
      <c r="B17" s="30" t="s">
        <v>175</v>
      </c>
      <c r="C17" s="104">
        <v>2.1</v>
      </c>
      <c r="D17" s="104">
        <v>25</v>
      </c>
      <c r="E17" s="104" t="s">
        <v>388</v>
      </c>
      <c r="F17" s="104">
        <v>14</v>
      </c>
      <c r="G17" s="30"/>
    </row>
    <row r="18" spans="1:7" ht="16.899999999999999" customHeight="1">
      <c r="A18" s="30" t="s">
        <v>209</v>
      </c>
      <c r="B18" s="30" t="s">
        <v>199</v>
      </c>
      <c r="C18" s="104">
        <v>2.2000000000000002</v>
      </c>
      <c r="D18" s="104">
        <v>25</v>
      </c>
      <c r="E18" s="104" t="s">
        <v>388</v>
      </c>
      <c r="F18" s="104">
        <v>14</v>
      </c>
      <c r="G18" s="30"/>
    </row>
    <row r="19" spans="1:7" ht="16.899999999999999" customHeight="1">
      <c r="A19" s="30" t="s">
        <v>209</v>
      </c>
      <c r="B19" s="30" t="s">
        <v>174</v>
      </c>
      <c r="C19" s="104">
        <v>2.2000000000000002</v>
      </c>
      <c r="D19" s="104">
        <v>25</v>
      </c>
      <c r="E19" s="104" t="s">
        <v>388</v>
      </c>
      <c r="F19" s="104">
        <v>14</v>
      </c>
      <c r="G19" s="30"/>
    </row>
    <row r="20" spans="1:7" ht="16.899999999999999" customHeight="1">
      <c r="A20" s="30" t="s">
        <v>209</v>
      </c>
      <c r="B20" s="30" t="s">
        <v>188</v>
      </c>
      <c r="C20" s="104">
        <v>2.2000000000000002</v>
      </c>
      <c r="D20" s="104">
        <v>25</v>
      </c>
      <c r="E20" s="104" t="s">
        <v>388</v>
      </c>
      <c r="F20" s="104">
        <v>14</v>
      </c>
      <c r="G20" s="30"/>
    </row>
    <row r="21" spans="1:7" ht="16.899999999999999" customHeight="1">
      <c r="A21" s="30" t="s">
        <v>209</v>
      </c>
      <c r="B21" s="30" t="s">
        <v>194</v>
      </c>
      <c r="C21" s="104">
        <v>2.4</v>
      </c>
      <c r="D21" s="104">
        <v>30</v>
      </c>
      <c r="E21" s="104" t="s">
        <v>388</v>
      </c>
      <c r="F21" s="104">
        <v>14</v>
      </c>
      <c r="G21" s="30"/>
    </row>
    <row r="22" spans="1:7" ht="16.899999999999999" customHeight="1">
      <c r="A22" s="30" t="s">
        <v>209</v>
      </c>
      <c r="B22" s="30" t="s">
        <v>207</v>
      </c>
      <c r="C22" s="104">
        <v>2.4</v>
      </c>
      <c r="D22" s="104">
        <v>30</v>
      </c>
      <c r="E22" s="104" t="s">
        <v>388</v>
      </c>
      <c r="F22" s="104">
        <v>14</v>
      </c>
      <c r="G22" s="30"/>
    </row>
    <row r="23" spans="1:7" ht="16.899999999999999" customHeight="1">
      <c r="A23" s="30" t="s">
        <v>209</v>
      </c>
      <c r="B23" s="30" t="s">
        <v>180</v>
      </c>
      <c r="C23" s="104">
        <v>2.5</v>
      </c>
      <c r="D23" s="104">
        <v>30</v>
      </c>
      <c r="E23" s="104" t="s">
        <v>388</v>
      </c>
      <c r="F23" s="104">
        <v>14</v>
      </c>
      <c r="G23" s="30"/>
    </row>
    <row r="24" spans="1:7" ht="16.899999999999999" customHeight="1">
      <c r="A24" s="30" t="s">
        <v>209</v>
      </c>
      <c r="B24" s="30" t="s">
        <v>181</v>
      </c>
      <c r="C24" s="104">
        <v>2.5</v>
      </c>
      <c r="D24" s="104">
        <v>30</v>
      </c>
      <c r="E24" s="104" t="s">
        <v>388</v>
      </c>
      <c r="F24" s="104">
        <v>14</v>
      </c>
      <c r="G24" s="30"/>
    </row>
    <row r="25" spans="1:7" ht="16.899999999999999" customHeight="1">
      <c r="A25" s="30" t="s">
        <v>209</v>
      </c>
      <c r="B25" s="30" t="s">
        <v>182</v>
      </c>
      <c r="C25" s="104">
        <v>2.6</v>
      </c>
      <c r="D25" s="104">
        <v>30</v>
      </c>
      <c r="E25" s="104" t="s">
        <v>388</v>
      </c>
      <c r="F25" s="104">
        <v>14</v>
      </c>
      <c r="G25" s="30"/>
    </row>
    <row r="26" spans="1:7" ht="16.899999999999999" customHeight="1">
      <c r="A26" s="30" t="s">
        <v>209</v>
      </c>
      <c r="B26" s="30" t="s">
        <v>193</v>
      </c>
      <c r="C26" s="104">
        <v>2.6</v>
      </c>
      <c r="D26" s="104">
        <v>30</v>
      </c>
      <c r="E26" s="104" t="s">
        <v>388</v>
      </c>
      <c r="F26" s="104">
        <v>14</v>
      </c>
      <c r="G26" s="30"/>
    </row>
    <row r="27" spans="1:7" ht="16.899999999999999" customHeight="1">
      <c r="A27" s="30" t="s">
        <v>209</v>
      </c>
      <c r="B27" s="30" t="s">
        <v>203</v>
      </c>
      <c r="C27" s="104">
        <v>2.9</v>
      </c>
      <c r="D27" s="104">
        <v>30</v>
      </c>
      <c r="E27" s="104" t="s">
        <v>388</v>
      </c>
      <c r="F27" s="104">
        <v>14</v>
      </c>
      <c r="G27" s="30"/>
    </row>
    <row r="28" spans="1:7" ht="16.899999999999999" customHeight="1">
      <c r="A28" s="30" t="s">
        <v>209</v>
      </c>
      <c r="B28" s="30" t="s">
        <v>176</v>
      </c>
      <c r="C28" s="104">
        <v>2.9</v>
      </c>
      <c r="D28" s="104">
        <v>30</v>
      </c>
      <c r="E28" s="104" t="s">
        <v>388</v>
      </c>
      <c r="F28" s="104">
        <v>14</v>
      </c>
      <c r="G28" s="30"/>
    </row>
    <row r="29" spans="1:7" ht="16.899999999999999" customHeight="1">
      <c r="A29" s="30" t="s">
        <v>209</v>
      </c>
      <c r="B29" s="30" t="s">
        <v>196</v>
      </c>
      <c r="C29" s="104">
        <v>3.1</v>
      </c>
      <c r="D29" s="104">
        <v>30</v>
      </c>
      <c r="E29" s="104" t="s">
        <v>388</v>
      </c>
      <c r="F29" s="104">
        <v>14</v>
      </c>
      <c r="G29" s="30"/>
    </row>
    <row r="30" spans="1:7" ht="16.899999999999999" customHeight="1">
      <c r="A30" s="30" t="s">
        <v>209</v>
      </c>
      <c r="B30" s="30" t="s">
        <v>160</v>
      </c>
      <c r="C30" s="104">
        <v>3.2</v>
      </c>
      <c r="D30" s="104">
        <v>30</v>
      </c>
      <c r="E30" s="104" t="s">
        <v>388</v>
      </c>
      <c r="F30" s="104">
        <v>14</v>
      </c>
      <c r="G30" s="30"/>
    </row>
    <row r="31" spans="1:7" ht="16.899999999999999" customHeight="1">
      <c r="A31" s="30" t="s">
        <v>209</v>
      </c>
      <c r="B31" s="30" t="s">
        <v>387</v>
      </c>
      <c r="C31" s="104">
        <v>3.2</v>
      </c>
      <c r="D31" s="104">
        <v>30</v>
      </c>
      <c r="E31" s="104" t="s">
        <v>388</v>
      </c>
      <c r="F31" s="104">
        <v>14</v>
      </c>
      <c r="G31" s="30"/>
    </row>
    <row r="32" spans="1:7" ht="16.899999999999999" customHeight="1">
      <c r="A32" s="30" t="s">
        <v>209</v>
      </c>
      <c r="B32" s="30" t="s">
        <v>157</v>
      </c>
      <c r="C32" s="104">
        <v>3.2</v>
      </c>
      <c r="D32" s="104">
        <v>30</v>
      </c>
      <c r="E32" s="104" t="s">
        <v>388</v>
      </c>
      <c r="F32" s="104">
        <v>14</v>
      </c>
      <c r="G32" s="30"/>
    </row>
    <row r="33" spans="1:7" ht="16.899999999999999" customHeight="1">
      <c r="A33" s="30" t="s">
        <v>209</v>
      </c>
      <c r="B33" s="30" t="s">
        <v>185</v>
      </c>
      <c r="C33" s="104">
        <v>3.2</v>
      </c>
      <c r="D33" s="104">
        <v>30</v>
      </c>
      <c r="E33" s="104" t="s">
        <v>388</v>
      </c>
      <c r="F33" s="104">
        <v>14</v>
      </c>
      <c r="G33" s="30"/>
    </row>
    <row r="34" spans="1:7" ht="16.899999999999999" customHeight="1">
      <c r="A34" s="30" t="s">
        <v>209</v>
      </c>
      <c r="B34" s="30" t="s">
        <v>172</v>
      </c>
      <c r="C34" s="104">
        <v>3.4</v>
      </c>
      <c r="D34" s="104">
        <v>30</v>
      </c>
      <c r="E34" s="104" t="s">
        <v>388</v>
      </c>
      <c r="F34" s="104">
        <v>14</v>
      </c>
      <c r="G34" s="30"/>
    </row>
    <row r="35" spans="1:7" ht="16.899999999999999" customHeight="1">
      <c r="A35" s="30" t="s">
        <v>209</v>
      </c>
      <c r="B35" s="30" t="s">
        <v>159</v>
      </c>
      <c r="C35" s="104">
        <v>3.4</v>
      </c>
      <c r="D35" s="104">
        <v>30</v>
      </c>
      <c r="E35" s="104" t="s">
        <v>388</v>
      </c>
      <c r="F35" s="104">
        <v>14</v>
      </c>
      <c r="G35" s="30"/>
    </row>
    <row r="36" spans="1:7" ht="16.899999999999999" customHeight="1">
      <c r="A36" s="30" t="s">
        <v>209</v>
      </c>
      <c r="B36" s="30" t="s">
        <v>190</v>
      </c>
      <c r="C36" s="104">
        <v>3.5</v>
      </c>
      <c r="D36" s="104">
        <v>30</v>
      </c>
      <c r="E36" s="104" t="s">
        <v>388</v>
      </c>
      <c r="F36" s="104">
        <v>14</v>
      </c>
      <c r="G36" s="30"/>
    </row>
    <row r="37" spans="1:7" ht="16.899999999999999" customHeight="1">
      <c r="A37" s="30" t="s">
        <v>209</v>
      </c>
      <c r="B37" s="30" t="s">
        <v>156</v>
      </c>
      <c r="C37" s="104">
        <v>3.5</v>
      </c>
      <c r="D37" s="104">
        <v>30</v>
      </c>
      <c r="E37" s="104" t="s">
        <v>388</v>
      </c>
      <c r="F37" s="104">
        <v>14</v>
      </c>
      <c r="G37" s="30"/>
    </row>
    <row r="38" spans="1:7" ht="16.899999999999999" customHeight="1">
      <c r="A38" s="30" t="s">
        <v>209</v>
      </c>
      <c r="B38" s="30" t="s">
        <v>162</v>
      </c>
      <c r="C38" s="104">
        <v>3.5</v>
      </c>
      <c r="D38" s="104">
        <v>30</v>
      </c>
      <c r="E38" s="104" t="s">
        <v>388</v>
      </c>
      <c r="F38" s="104">
        <v>14</v>
      </c>
      <c r="G38" s="30"/>
    </row>
    <row r="39" spans="1:7" ht="16.899999999999999" customHeight="1">
      <c r="A39" s="30" t="s">
        <v>209</v>
      </c>
      <c r="B39" s="30" t="s">
        <v>202</v>
      </c>
      <c r="C39" s="104">
        <v>3.6</v>
      </c>
      <c r="D39" s="104">
        <v>30</v>
      </c>
      <c r="E39" s="104" t="s">
        <v>388</v>
      </c>
      <c r="F39" s="104">
        <v>14</v>
      </c>
      <c r="G39" s="30"/>
    </row>
    <row r="40" spans="1:7" ht="16.899999999999999" customHeight="1">
      <c r="A40" s="30" t="s">
        <v>209</v>
      </c>
      <c r="B40" s="30" t="s">
        <v>195</v>
      </c>
      <c r="C40" s="104">
        <v>3.7</v>
      </c>
      <c r="D40" s="104">
        <v>30</v>
      </c>
      <c r="E40" s="104" t="s">
        <v>388</v>
      </c>
      <c r="F40" s="104">
        <v>14</v>
      </c>
      <c r="G40" s="30"/>
    </row>
    <row r="41" spans="1:7" ht="16.899999999999999" customHeight="1">
      <c r="A41" s="30" t="s">
        <v>209</v>
      </c>
      <c r="B41" s="30" t="s">
        <v>192</v>
      </c>
      <c r="C41" s="104">
        <v>3.7</v>
      </c>
      <c r="D41" s="104">
        <v>30</v>
      </c>
      <c r="E41" s="104" t="s">
        <v>388</v>
      </c>
      <c r="F41" s="104">
        <v>14</v>
      </c>
      <c r="G41" s="30"/>
    </row>
    <row r="42" spans="1:7" ht="16.899999999999999" customHeight="1">
      <c r="A42" s="30" t="s">
        <v>209</v>
      </c>
      <c r="B42" s="30" t="s">
        <v>191</v>
      </c>
      <c r="C42" s="104">
        <v>3.8</v>
      </c>
      <c r="D42" s="104">
        <v>30</v>
      </c>
      <c r="E42" s="104" t="s">
        <v>388</v>
      </c>
      <c r="F42" s="104">
        <v>14</v>
      </c>
      <c r="G42" s="30"/>
    </row>
    <row r="43" spans="1:7" ht="16.899999999999999" customHeight="1">
      <c r="A43" s="30" t="s">
        <v>209</v>
      </c>
      <c r="B43" s="30" t="s">
        <v>201</v>
      </c>
      <c r="C43" s="104">
        <v>3.9</v>
      </c>
      <c r="D43" s="104">
        <v>30</v>
      </c>
      <c r="E43" s="104" t="s">
        <v>388</v>
      </c>
      <c r="F43" s="104">
        <v>14</v>
      </c>
      <c r="G43" s="30"/>
    </row>
    <row r="44" spans="1:7" ht="16.899999999999999" customHeight="1">
      <c r="A44" s="30" t="s">
        <v>209</v>
      </c>
      <c r="B44" s="30" t="s">
        <v>167</v>
      </c>
      <c r="C44" s="104">
        <v>4</v>
      </c>
      <c r="D44" s="104">
        <v>35</v>
      </c>
      <c r="E44" s="104" t="s">
        <v>388</v>
      </c>
      <c r="F44" s="104">
        <v>14</v>
      </c>
      <c r="G44" s="30"/>
    </row>
    <row r="45" spans="1:7" ht="16.899999999999999" customHeight="1">
      <c r="A45" s="30" t="s">
        <v>209</v>
      </c>
      <c r="B45" s="30" t="s">
        <v>186</v>
      </c>
      <c r="C45" s="104">
        <v>4</v>
      </c>
      <c r="D45" s="104">
        <v>35</v>
      </c>
      <c r="E45" s="104" t="s">
        <v>388</v>
      </c>
      <c r="F45" s="104">
        <v>14</v>
      </c>
      <c r="G45" s="30"/>
    </row>
    <row r="46" spans="1:7" ht="16.899999999999999" customHeight="1">
      <c r="A46" s="30" t="s">
        <v>209</v>
      </c>
      <c r="B46" s="30" t="s">
        <v>155</v>
      </c>
      <c r="C46" s="104">
        <v>4</v>
      </c>
      <c r="D46" s="104">
        <v>35</v>
      </c>
      <c r="E46" s="104" t="s">
        <v>388</v>
      </c>
      <c r="F46" s="104">
        <v>14</v>
      </c>
      <c r="G46" s="30"/>
    </row>
    <row r="47" spans="1:7" ht="16.899999999999999" customHeight="1">
      <c r="A47" s="30" t="s">
        <v>209</v>
      </c>
      <c r="B47" s="30" t="s">
        <v>206</v>
      </c>
      <c r="C47" s="104">
        <v>4</v>
      </c>
      <c r="D47" s="104">
        <v>35</v>
      </c>
      <c r="E47" s="104" t="s">
        <v>388</v>
      </c>
      <c r="F47" s="104">
        <v>14</v>
      </c>
      <c r="G47" s="30"/>
    </row>
    <row r="48" spans="1:7" ht="16.899999999999999" customHeight="1">
      <c r="A48" s="30" t="s">
        <v>209</v>
      </c>
      <c r="B48" s="30" t="s">
        <v>187</v>
      </c>
      <c r="C48" s="104">
        <v>4.0999999999999996</v>
      </c>
      <c r="D48" s="104">
        <v>35</v>
      </c>
      <c r="E48" s="104" t="s">
        <v>388</v>
      </c>
      <c r="F48" s="104">
        <v>14</v>
      </c>
      <c r="G48" s="30"/>
    </row>
    <row r="49" spans="1:7" ht="16.899999999999999" customHeight="1">
      <c r="A49" s="30" t="s">
        <v>209</v>
      </c>
      <c r="B49" s="30" t="s">
        <v>165</v>
      </c>
      <c r="C49" s="104">
        <v>4.0999999999999996</v>
      </c>
      <c r="D49" s="104">
        <v>35</v>
      </c>
      <c r="E49" s="104" t="s">
        <v>388</v>
      </c>
      <c r="F49" s="104">
        <v>14</v>
      </c>
      <c r="G49" s="30"/>
    </row>
    <row r="50" spans="1:7" ht="16.899999999999999" customHeight="1">
      <c r="A50" s="30" t="s">
        <v>209</v>
      </c>
      <c r="B50" s="30" t="s">
        <v>189</v>
      </c>
      <c r="C50" s="104">
        <v>4.0999999999999996</v>
      </c>
      <c r="D50" s="104">
        <v>35</v>
      </c>
      <c r="E50" s="104" t="s">
        <v>388</v>
      </c>
      <c r="F50" s="104">
        <v>14</v>
      </c>
      <c r="G50" s="30"/>
    </row>
    <row r="51" spans="1:7" ht="16.899999999999999" customHeight="1">
      <c r="A51" s="30" t="s">
        <v>209</v>
      </c>
      <c r="B51" s="30" t="s">
        <v>163</v>
      </c>
      <c r="C51" s="104">
        <v>4.0999999999999996</v>
      </c>
      <c r="D51" s="104">
        <v>35</v>
      </c>
      <c r="E51" s="104" t="s">
        <v>388</v>
      </c>
      <c r="F51" s="104">
        <v>14</v>
      </c>
      <c r="G51" s="30"/>
    </row>
    <row r="52" spans="1:7" ht="16.899999999999999" customHeight="1">
      <c r="A52" s="30" t="s">
        <v>209</v>
      </c>
      <c r="B52" s="30" t="s">
        <v>171</v>
      </c>
      <c r="C52" s="104">
        <v>4.2</v>
      </c>
      <c r="D52" s="104">
        <v>35</v>
      </c>
      <c r="E52" s="104" t="s">
        <v>388</v>
      </c>
      <c r="F52" s="104">
        <v>14</v>
      </c>
      <c r="G52" s="30"/>
    </row>
    <row r="53" spans="1:7" ht="16.899999999999999" customHeight="1">
      <c r="A53" s="30" t="s">
        <v>209</v>
      </c>
      <c r="B53" s="30" t="s">
        <v>177</v>
      </c>
      <c r="C53" s="104">
        <v>4.4000000000000004</v>
      </c>
      <c r="D53" s="104">
        <v>35</v>
      </c>
      <c r="E53" s="104" t="s">
        <v>388</v>
      </c>
      <c r="F53" s="104">
        <v>14</v>
      </c>
      <c r="G53" s="30"/>
    </row>
    <row r="54" spans="1:7" ht="16.899999999999999" customHeight="1">
      <c r="A54" s="30" t="s">
        <v>209</v>
      </c>
      <c r="B54" s="30" t="s">
        <v>170</v>
      </c>
      <c r="C54" s="104">
        <v>4.4000000000000004</v>
      </c>
      <c r="D54" s="104">
        <v>35</v>
      </c>
      <c r="E54" s="104" t="s">
        <v>388</v>
      </c>
      <c r="F54" s="104">
        <v>14</v>
      </c>
      <c r="G54" s="30"/>
    </row>
    <row r="55" spans="1:7" ht="16.899999999999999" customHeight="1">
      <c r="A55" s="30" t="s">
        <v>209</v>
      </c>
      <c r="B55" s="30" t="s">
        <v>161</v>
      </c>
      <c r="C55" s="104">
        <v>4.5</v>
      </c>
      <c r="D55" s="104">
        <v>35</v>
      </c>
      <c r="E55" s="104" t="s">
        <v>388</v>
      </c>
      <c r="F55" s="104">
        <v>14</v>
      </c>
      <c r="G55" s="30"/>
    </row>
    <row r="56" spans="1:7" ht="16.899999999999999" customHeight="1">
      <c r="A56" s="30" t="s">
        <v>209</v>
      </c>
      <c r="B56" s="30" t="s">
        <v>154</v>
      </c>
      <c r="C56" s="104">
        <v>4.5999999999999996</v>
      </c>
      <c r="D56" s="104">
        <v>35</v>
      </c>
      <c r="E56" s="104" t="s">
        <v>388</v>
      </c>
      <c r="F56" s="104">
        <v>14</v>
      </c>
      <c r="G56" s="30"/>
    </row>
    <row r="57" spans="1:7" ht="16.899999999999999" customHeight="1">
      <c r="A57" s="30" t="s">
        <v>209</v>
      </c>
      <c r="B57" s="30" t="s">
        <v>205</v>
      </c>
      <c r="C57" s="104">
        <v>4.5999999999999996</v>
      </c>
      <c r="D57" s="104">
        <v>35</v>
      </c>
      <c r="E57" s="104" t="s">
        <v>388</v>
      </c>
      <c r="F57" s="104">
        <v>14</v>
      </c>
      <c r="G57" s="30"/>
    </row>
    <row r="58" spans="1:7" ht="16.899999999999999" customHeight="1">
      <c r="A58" s="30" t="s">
        <v>209</v>
      </c>
      <c r="B58" s="30" t="s">
        <v>200</v>
      </c>
      <c r="C58" s="104">
        <v>4.7</v>
      </c>
      <c r="D58" s="104">
        <v>35</v>
      </c>
      <c r="E58" s="104" t="s">
        <v>388</v>
      </c>
      <c r="F58" s="104">
        <v>14</v>
      </c>
      <c r="G58" s="30"/>
    </row>
    <row r="59" spans="1:7" ht="16.899999999999999" customHeight="1">
      <c r="A59" s="30" t="s">
        <v>209</v>
      </c>
      <c r="B59" s="30" t="s">
        <v>166</v>
      </c>
      <c r="C59" s="104">
        <v>4.7</v>
      </c>
      <c r="D59" s="104">
        <v>35</v>
      </c>
      <c r="E59" s="104" t="s">
        <v>388</v>
      </c>
      <c r="F59" s="104">
        <v>14</v>
      </c>
      <c r="G59" s="30"/>
    </row>
    <row r="60" spans="1:7" ht="16.899999999999999" customHeight="1">
      <c r="A60" s="30" t="s">
        <v>209</v>
      </c>
      <c r="B60" s="30" t="s">
        <v>168</v>
      </c>
      <c r="C60" s="104">
        <v>4.7</v>
      </c>
      <c r="D60" s="104">
        <v>35</v>
      </c>
      <c r="E60" s="104" t="s">
        <v>388</v>
      </c>
      <c r="F60" s="104">
        <v>14</v>
      </c>
      <c r="G60" s="30"/>
    </row>
    <row r="61" spans="1:7" ht="16.899999999999999" customHeight="1">
      <c r="A61" s="30" t="s">
        <v>210</v>
      </c>
      <c r="B61" s="30" t="s">
        <v>208</v>
      </c>
      <c r="C61" s="104">
        <v>4.7</v>
      </c>
      <c r="D61" s="104">
        <v>35</v>
      </c>
      <c r="E61" s="104" t="s">
        <v>388</v>
      </c>
      <c r="F61" s="104">
        <v>14</v>
      </c>
      <c r="G61" s="30"/>
    </row>
    <row r="62" spans="1:7" ht="16.899999999999999" customHeight="1">
      <c r="A62" s="30" t="s">
        <v>209</v>
      </c>
      <c r="B62" s="30" t="s">
        <v>204</v>
      </c>
      <c r="C62" s="104">
        <v>4.8</v>
      </c>
      <c r="D62" s="104">
        <v>35</v>
      </c>
      <c r="E62" s="104" t="s">
        <v>388</v>
      </c>
      <c r="F62" s="104">
        <v>14</v>
      </c>
      <c r="G62" s="30"/>
    </row>
    <row r="63" spans="1:7" ht="16.899999999999999" customHeight="1">
      <c r="A63" s="30" t="s">
        <v>209</v>
      </c>
      <c r="B63" s="30" t="s">
        <v>197</v>
      </c>
      <c r="C63" s="104">
        <v>4.8</v>
      </c>
      <c r="D63" s="104">
        <v>35</v>
      </c>
      <c r="E63" s="104" t="s">
        <v>388</v>
      </c>
      <c r="F63" s="104">
        <v>14</v>
      </c>
      <c r="G63" s="30"/>
    </row>
    <row r="64" spans="1:7" ht="16.899999999999999" customHeight="1">
      <c r="A64" s="30" t="s">
        <v>210</v>
      </c>
      <c r="B64" s="30" t="s">
        <v>198</v>
      </c>
      <c r="C64" s="104">
        <v>4.8</v>
      </c>
      <c r="D64" s="104">
        <v>35</v>
      </c>
      <c r="E64" s="104" t="s">
        <v>388</v>
      </c>
      <c r="F64" s="104">
        <v>14</v>
      </c>
      <c r="G64" s="30"/>
    </row>
    <row r="65" spans="1:7" ht="16.899999999999999" customHeight="1">
      <c r="A65" s="30" t="s">
        <v>209</v>
      </c>
      <c r="B65" s="30" t="s">
        <v>154</v>
      </c>
      <c r="C65" s="104">
        <v>5.4</v>
      </c>
      <c r="D65" s="104">
        <v>35</v>
      </c>
      <c r="E65" s="104" t="s">
        <v>388</v>
      </c>
      <c r="F65" s="104">
        <v>14</v>
      </c>
      <c r="G65" s="30"/>
    </row>
    <row r="66" spans="1:7" ht="16.899999999999999" customHeight="1"/>
    <row r="67" spans="1:7" ht="16.899999999999999" customHeight="1">
      <c r="A67" s="14" t="s">
        <v>28</v>
      </c>
    </row>
    <row r="68" spans="1:7" ht="16.899999999999999" customHeight="1">
      <c r="A68" s="160" t="s">
        <v>29</v>
      </c>
      <c r="B68" s="161"/>
      <c r="C68" s="161"/>
      <c r="D68" s="161"/>
      <c r="E68" s="161"/>
      <c r="F68" s="161"/>
      <c r="G68" s="161"/>
    </row>
    <row r="69" spans="1:7" ht="16.899999999999999" customHeight="1">
      <c r="A69" s="161"/>
      <c r="B69" s="161"/>
      <c r="C69" s="161"/>
      <c r="D69" s="161"/>
      <c r="E69" s="161"/>
      <c r="F69" s="161"/>
      <c r="G69" s="161"/>
    </row>
    <row r="70" spans="1:7" ht="16.899999999999999" customHeight="1"/>
    <row r="71" spans="1:7" ht="16.899999999999999" customHeight="1"/>
    <row r="72" spans="1:7" ht="16.899999999999999" customHeight="1"/>
    <row r="73" spans="1:7" ht="16.899999999999999" customHeight="1"/>
    <row r="74" spans="1:7" ht="16.899999999999999" customHeight="1"/>
    <row r="75" spans="1:7" ht="16.899999999999999" customHeight="1"/>
    <row r="76" spans="1:7" ht="16.899999999999999" customHeight="1"/>
    <row r="77" spans="1:7" ht="16.899999999999999" customHeight="1"/>
    <row r="78" spans="1:7" ht="16.899999999999999" customHeight="1"/>
    <row r="79" spans="1:7" ht="16.899999999999999" customHeight="1"/>
    <row r="80" spans="1:7" ht="16.899999999999999" customHeight="1"/>
    <row r="81" ht="16.899999999999999" customHeight="1"/>
    <row r="82" ht="16.899999999999999" customHeight="1"/>
    <row r="83" ht="16.899999999999999" customHeight="1"/>
    <row r="84" ht="16.899999999999999" customHeight="1"/>
    <row r="85" ht="16.899999999999999" customHeight="1"/>
    <row r="86" ht="16.899999999999999" customHeight="1"/>
    <row r="87" ht="16.899999999999999" customHeight="1"/>
    <row r="88" ht="16.899999999999999" customHeight="1"/>
    <row r="89" ht="16.899999999999999" customHeight="1"/>
    <row r="90" ht="13.15" customHeight="1"/>
    <row r="91" ht="16.899999999999999" customHeight="1"/>
    <row r="92" ht="16.899999999999999" customHeight="1"/>
    <row r="93" ht="16.899999999999999" customHeight="1"/>
    <row r="94" ht="16.899999999999999" customHeight="1"/>
    <row r="95" ht="16.899999999999999" customHeight="1"/>
    <row r="96" ht="16.899999999999999" customHeight="1"/>
    <row r="97" ht="16.899999999999999" customHeight="1"/>
  </sheetData>
  <sheetProtection selectLockedCells="1"/>
  <sortState ref="A9:G64">
    <sortCondition ref="C9:C64"/>
    <sortCondition ref="A9:A64"/>
  </sortState>
  <mergeCells count="10">
    <mergeCell ref="G7:G8"/>
    <mergeCell ref="A68:G69"/>
    <mergeCell ref="A2:G2"/>
    <mergeCell ref="A5:G5"/>
    <mergeCell ref="A7:A8"/>
    <mergeCell ref="B7:B8"/>
    <mergeCell ref="C7:C8"/>
    <mergeCell ref="D7:D8"/>
    <mergeCell ref="E7:E8"/>
    <mergeCell ref="F7:F8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scale="89" orientation="landscape" r:id="rId1"/>
  <headerFooter alignWithMargins="0"/>
  <rowBreaks count="1" manualBreakCount="1">
    <brk id="3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SheetLayoutView="100" workbookViewId="0">
      <selection activeCell="F17" sqref="F17"/>
    </sheetView>
  </sheetViews>
  <sheetFormatPr baseColWidth="10" defaultColWidth="11.28515625" defaultRowHeight="12.75"/>
  <cols>
    <col min="1" max="1" width="7.7109375" style="1" customWidth="1"/>
    <col min="2" max="2" width="11.28515625" style="1"/>
    <col min="3" max="3" width="7.85546875" style="1" customWidth="1"/>
    <col min="4" max="4" width="11.28515625" style="1"/>
    <col min="5" max="5" width="5.7109375" style="1" customWidth="1"/>
    <col min="6" max="6" width="11.28515625" style="1"/>
    <col min="7" max="8" width="7.5703125" style="1" customWidth="1"/>
    <col min="9" max="9" width="7.7109375" style="1" customWidth="1"/>
    <col min="10" max="10" width="5.7109375" style="1" customWidth="1"/>
    <col min="11" max="11" width="11.28515625" style="1"/>
    <col min="12" max="12" width="5.7109375" style="1" customWidth="1"/>
    <col min="13" max="13" width="6.7109375" style="1" customWidth="1"/>
    <col min="14" max="14" width="11.28515625" style="1"/>
    <col min="15" max="15" width="5.7109375" style="1" customWidth="1"/>
    <col min="16" max="16384" width="11.28515625" style="1"/>
  </cols>
  <sheetData>
    <row r="1" spans="1:15" ht="15">
      <c r="O1" s="2" t="s">
        <v>88</v>
      </c>
    </row>
    <row r="2" spans="1:15" ht="15">
      <c r="A2" s="156" t="s">
        <v>17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ht="34.9" customHeight="1">
      <c r="A3" s="169" t="s">
        <v>83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7.1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>
      <c r="B5" s="18"/>
      <c r="C5" s="18"/>
      <c r="D5" s="18"/>
      <c r="E5" s="17"/>
      <c r="F5" s="19"/>
      <c r="G5" s="19"/>
      <c r="I5" s="18"/>
      <c r="J5" s="18"/>
      <c r="K5" s="18"/>
      <c r="L5" s="17"/>
      <c r="M5" s="19"/>
    </row>
    <row r="6" spans="1:15">
      <c r="B6" s="18" t="s">
        <v>30</v>
      </c>
      <c r="C6" s="18"/>
      <c r="D6" s="18"/>
      <c r="E6" s="17"/>
      <c r="F6" s="19"/>
      <c r="G6" s="19"/>
      <c r="J6" s="9" t="s">
        <v>31</v>
      </c>
      <c r="K6" s="18"/>
      <c r="L6" s="17"/>
      <c r="M6" s="19"/>
    </row>
    <row r="7" spans="1:15">
      <c r="B7" s="20"/>
      <c r="C7" s="21"/>
      <c r="D7" s="173" t="s">
        <v>464</v>
      </c>
      <c r="E7" s="168"/>
      <c r="F7" s="168"/>
      <c r="G7" s="17"/>
      <c r="H7" s="17"/>
      <c r="I7" s="21"/>
      <c r="J7" s="21"/>
      <c r="K7" s="21"/>
      <c r="L7" s="21"/>
      <c r="M7" s="17"/>
    </row>
    <row r="8" spans="1:15">
      <c r="B8" s="20" t="s">
        <v>32</v>
      </c>
      <c r="C8" s="22"/>
      <c r="D8" s="165">
        <v>629487</v>
      </c>
      <c r="E8" s="166"/>
      <c r="F8" s="166"/>
      <c r="G8" s="17"/>
      <c r="H8" s="17"/>
      <c r="I8" s="9" t="s">
        <v>33</v>
      </c>
      <c r="J8" s="10"/>
    </row>
    <row r="9" spans="1:15">
      <c r="B9" s="20"/>
      <c r="C9" s="19"/>
      <c r="D9" s="19"/>
      <c r="E9" s="19"/>
      <c r="F9" s="19"/>
      <c r="G9" s="19"/>
      <c r="H9" s="19"/>
      <c r="I9" s="23" t="s">
        <v>34</v>
      </c>
      <c r="J9" s="10"/>
    </row>
    <row r="10" spans="1:15">
      <c r="B10" s="9" t="s">
        <v>35</v>
      </c>
      <c r="C10" s="17"/>
      <c r="D10" s="24" t="s">
        <v>36</v>
      </c>
      <c r="E10" s="3"/>
      <c r="F10" s="24" t="s">
        <v>37</v>
      </c>
      <c r="G10" s="19"/>
      <c r="H10" s="19"/>
    </row>
    <row r="11" spans="1:15">
      <c r="B11" s="20"/>
      <c r="C11" s="19"/>
      <c r="D11" s="19"/>
      <c r="E11" s="19"/>
      <c r="F11" s="19"/>
      <c r="G11" s="10"/>
      <c r="I11" s="171"/>
      <c r="J11" s="172"/>
      <c r="K11" s="4" t="s">
        <v>38</v>
      </c>
      <c r="L11" s="171"/>
      <c r="M11" s="172"/>
      <c r="N11" s="4" t="s">
        <v>39</v>
      </c>
    </row>
    <row r="12" spans="1:15">
      <c r="B12" s="20" t="s">
        <v>40</v>
      </c>
      <c r="D12" s="101" t="s">
        <v>146</v>
      </c>
      <c r="F12" s="33"/>
      <c r="K12" s="4"/>
      <c r="N12" s="4"/>
    </row>
    <row r="13" spans="1:15">
      <c r="B13" s="20"/>
      <c r="D13" s="102"/>
      <c r="I13" s="171"/>
      <c r="J13" s="172"/>
      <c r="K13" s="4" t="s">
        <v>41</v>
      </c>
      <c r="L13" s="171"/>
      <c r="M13" s="172"/>
      <c r="N13" s="4" t="s">
        <v>42</v>
      </c>
    </row>
    <row r="14" spans="1:15">
      <c r="B14" s="20"/>
      <c r="D14" s="102"/>
      <c r="K14" s="4"/>
      <c r="N14" s="4"/>
    </row>
    <row r="15" spans="1:15">
      <c r="B15" s="20" t="s">
        <v>43</v>
      </c>
      <c r="D15" s="101" t="s">
        <v>146</v>
      </c>
      <c r="F15" s="32"/>
      <c r="I15" s="171"/>
      <c r="J15" s="172"/>
      <c r="K15" s="4" t="s">
        <v>44</v>
      </c>
      <c r="L15" s="171"/>
      <c r="M15" s="172"/>
      <c r="N15" s="4" t="s">
        <v>45</v>
      </c>
    </row>
    <row r="16" spans="1:15">
      <c r="B16" s="20"/>
      <c r="D16" s="102"/>
      <c r="K16" s="4"/>
    </row>
    <row r="17" spans="2:15">
      <c r="B17" s="20"/>
      <c r="D17" s="102"/>
      <c r="I17" s="171"/>
      <c r="J17" s="172"/>
      <c r="K17" s="4" t="s">
        <v>46</v>
      </c>
      <c r="L17" s="171"/>
      <c r="M17" s="172"/>
      <c r="N17" s="1" t="s">
        <v>445</v>
      </c>
    </row>
    <row r="18" spans="2:15">
      <c r="B18" s="20" t="s">
        <v>47</v>
      </c>
      <c r="D18" s="101" t="s">
        <v>146</v>
      </c>
      <c r="F18" s="32"/>
    </row>
    <row r="19" spans="2:15">
      <c r="B19" s="20"/>
      <c r="D19" s="102"/>
    </row>
    <row r="20" spans="2:15">
      <c r="B20" s="20"/>
      <c r="D20" s="102"/>
      <c r="I20" s="10" t="s">
        <v>48</v>
      </c>
    </row>
    <row r="21" spans="2:15">
      <c r="B21" s="20" t="s">
        <v>49</v>
      </c>
      <c r="D21" s="101" t="s">
        <v>146</v>
      </c>
      <c r="F21" s="32"/>
    </row>
    <row r="22" spans="2:15">
      <c r="B22" s="20"/>
      <c r="D22" s="103"/>
      <c r="I22" s="6">
        <v>1</v>
      </c>
      <c r="J22" s="167"/>
      <c r="K22" s="168"/>
      <c r="L22" s="168"/>
      <c r="M22" s="168"/>
      <c r="N22" s="168"/>
    </row>
    <row r="23" spans="2:15">
      <c r="B23" s="20"/>
      <c r="D23" s="102"/>
      <c r="I23" s="7"/>
    </row>
    <row r="24" spans="2:15">
      <c r="B24" s="20" t="s">
        <v>50</v>
      </c>
      <c r="D24" s="101" t="s">
        <v>146</v>
      </c>
      <c r="F24" s="32"/>
      <c r="I24" s="7"/>
    </row>
    <row r="25" spans="2:15" ht="13.15" customHeight="1">
      <c r="B25" s="20"/>
      <c r="D25" s="102"/>
      <c r="I25" s="6">
        <v>2</v>
      </c>
      <c r="J25" s="167"/>
      <c r="K25" s="168"/>
      <c r="L25" s="168"/>
      <c r="M25" s="168"/>
      <c r="N25" s="168"/>
    </row>
    <row r="26" spans="2:15">
      <c r="B26" s="20"/>
      <c r="D26" s="102"/>
      <c r="I26" s="7"/>
    </row>
    <row r="27" spans="2:15">
      <c r="B27" s="20" t="s">
        <v>51</v>
      </c>
      <c r="D27" s="101" t="s">
        <v>146</v>
      </c>
      <c r="F27" s="32"/>
      <c r="I27" s="7"/>
    </row>
    <row r="28" spans="2:15">
      <c r="B28" s="20"/>
      <c r="I28" s="6">
        <v>3</v>
      </c>
      <c r="J28" s="167"/>
      <c r="K28" s="168"/>
      <c r="L28" s="168"/>
      <c r="M28" s="168"/>
      <c r="N28" s="168"/>
      <c r="O28" s="5"/>
    </row>
    <row r="29" spans="2:15">
      <c r="B29" s="20"/>
    </row>
    <row r="30" spans="2:15">
      <c r="B30" s="20" t="s">
        <v>52</v>
      </c>
      <c r="D30" s="101" t="s">
        <v>463</v>
      </c>
      <c r="F30" s="31"/>
    </row>
    <row r="31" spans="2:15">
      <c r="B31" s="20"/>
      <c r="I31" s="4" t="s">
        <v>53</v>
      </c>
      <c r="J31" s="167"/>
      <c r="K31" s="168"/>
      <c r="L31" s="168"/>
      <c r="M31" s="168"/>
      <c r="N31" s="168"/>
    </row>
    <row r="32" spans="2:15">
      <c r="B32" s="20"/>
      <c r="I32" s="4"/>
    </row>
    <row r="33" spans="2:14">
      <c r="B33" s="20" t="s">
        <v>54</v>
      </c>
      <c r="D33" s="175"/>
      <c r="E33" s="168"/>
      <c r="F33" s="168"/>
      <c r="I33" s="4" t="s">
        <v>55</v>
      </c>
      <c r="J33" s="167"/>
      <c r="K33" s="168"/>
      <c r="L33" s="168"/>
      <c r="M33" s="168"/>
      <c r="N33" s="168"/>
    </row>
    <row r="34" spans="2:14">
      <c r="B34" s="20"/>
      <c r="D34" s="8"/>
      <c r="E34" s="7" t="s">
        <v>56</v>
      </c>
      <c r="F34" s="8"/>
      <c r="I34" s="4"/>
    </row>
    <row r="35" spans="2:14">
      <c r="B35" s="20"/>
      <c r="I35" s="4" t="s">
        <v>57</v>
      </c>
      <c r="J35" s="167"/>
      <c r="K35" s="168"/>
      <c r="L35" s="168"/>
      <c r="M35" s="168"/>
      <c r="N35" s="168"/>
    </row>
    <row r="36" spans="2:14" ht="14.25">
      <c r="B36" s="20" t="s">
        <v>58</v>
      </c>
      <c r="D36" s="174">
        <v>9017.9730999999992</v>
      </c>
      <c r="E36" s="168"/>
      <c r="F36" s="25" t="s">
        <v>59</v>
      </c>
      <c r="G36" s="26">
        <v>2</v>
      </c>
      <c r="I36" s="167"/>
      <c r="J36" s="168"/>
      <c r="K36" s="168"/>
      <c r="L36" s="168"/>
      <c r="M36" s="168"/>
      <c r="N36" s="168"/>
    </row>
    <row r="37" spans="2:14">
      <c r="B37" s="27"/>
      <c r="I37" s="163"/>
      <c r="J37" s="164"/>
      <c r="K37" s="164"/>
      <c r="L37" s="164"/>
      <c r="M37" s="164"/>
      <c r="N37" s="164"/>
    </row>
    <row r="38" spans="2:14">
      <c r="B38" s="27"/>
      <c r="I38" s="163"/>
      <c r="J38" s="164"/>
      <c r="K38" s="164"/>
      <c r="L38" s="164"/>
      <c r="M38" s="164"/>
      <c r="N38" s="164"/>
    </row>
    <row r="39" spans="2:14">
      <c r="B39" s="27"/>
      <c r="I39" s="12"/>
      <c r="J39" s="5"/>
      <c r="K39" s="5"/>
      <c r="L39" s="5"/>
      <c r="M39" s="5"/>
      <c r="N39" s="5"/>
    </row>
    <row r="40" spans="2:14">
      <c r="B40" s="27"/>
      <c r="I40" s="27"/>
    </row>
  </sheetData>
  <sheetProtection selectLockedCells="1"/>
  <mergeCells count="23">
    <mergeCell ref="D7:F7"/>
    <mergeCell ref="I36:N36"/>
    <mergeCell ref="L13:M13"/>
    <mergeCell ref="D36:E36"/>
    <mergeCell ref="D33:F33"/>
    <mergeCell ref="J35:N35"/>
    <mergeCell ref="L17:M17"/>
    <mergeCell ref="I37:N37"/>
    <mergeCell ref="I38:N38"/>
    <mergeCell ref="A2:O2"/>
    <mergeCell ref="D8:F8"/>
    <mergeCell ref="J22:N22"/>
    <mergeCell ref="J25:N25"/>
    <mergeCell ref="A3:O3"/>
    <mergeCell ref="I11:J11"/>
    <mergeCell ref="I13:J13"/>
    <mergeCell ref="I15:J15"/>
    <mergeCell ref="I17:J17"/>
    <mergeCell ref="J31:N31"/>
    <mergeCell ref="L15:M15"/>
    <mergeCell ref="L11:M11"/>
    <mergeCell ref="J33:N33"/>
    <mergeCell ref="J28:N28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8"/>
  <sheetViews>
    <sheetView zoomScaleSheetLayoutView="115" workbookViewId="0">
      <selection activeCell="B14" sqref="B14"/>
    </sheetView>
  </sheetViews>
  <sheetFormatPr baseColWidth="10" defaultColWidth="11.42578125" defaultRowHeight="12.75"/>
  <cols>
    <col min="1" max="1" width="28.7109375" style="1" customWidth="1"/>
    <col min="2" max="2" width="12.7109375" style="1" customWidth="1"/>
    <col min="3" max="3" width="33.85546875" style="1" customWidth="1"/>
    <col min="4" max="4" width="5.7109375" style="1" customWidth="1"/>
    <col min="5" max="5" width="6.140625" style="1" customWidth="1"/>
    <col min="6" max="6" width="7.42578125" style="1" customWidth="1"/>
    <col min="7" max="7" width="9.42578125" style="1" customWidth="1"/>
    <col min="8" max="8" width="7.5703125" style="1" customWidth="1"/>
    <col min="9" max="9" width="7.42578125" style="1" customWidth="1"/>
    <col min="10" max="10" width="11.7109375" style="1" customWidth="1"/>
    <col min="11" max="11" width="8.28515625" style="1" customWidth="1"/>
    <col min="12" max="12" width="11.7109375" style="1" customWidth="1"/>
    <col min="13" max="16384" width="11.42578125" style="1"/>
  </cols>
  <sheetData>
    <row r="1" spans="1:12" ht="15">
      <c r="L1" s="2" t="s">
        <v>88</v>
      </c>
    </row>
    <row r="2" spans="1:12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5.75">
      <c r="A3" s="28" t="s">
        <v>60</v>
      </c>
    </row>
    <row r="4" spans="1:12">
      <c r="A4" s="10" t="s">
        <v>61</v>
      </c>
    </row>
    <row r="5" spans="1:12">
      <c r="A5" s="11" t="s">
        <v>91</v>
      </c>
    </row>
    <row r="6" spans="1:12">
      <c r="A6" s="4" t="s">
        <v>62</v>
      </c>
    </row>
    <row r="8" spans="1:12" ht="19.899999999999999" customHeight="1">
      <c r="A8" s="176" t="s">
        <v>63</v>
      </c>
      <c r="B8" s="176"/>
      <c r="C8" s="176"/>
      <c r="D8" s="176" t="s">
        <v>64</v>
      </c>
      <c r="E8" s="176"/>
      <c r="F8" s="176"/>
      <c r="G8" s="176"/>
      <c r="H8" s="176"/>
      <c r="I8" s="176"/>
      <c r="J8" s="176"/>
      <c r="K8" s="176"/>
      <c r="L8" s="176"/>
    </row>
    <row r="9" spans="1:12" ht="34.5" customHeight="1">
      <c r="A9" s="176" t="s">
        <v>22</v>
      </c>
      <c r="B9" s="176" t="s">
        <v>65</v>
      </c>
      <c r="C9" s="176" t="s">
        <v>66</v>
      </c>
      <c r="D9" s="176" t="s">
        <v>139</v>
      </c>
      <c r="E9" s="176"/>
      <c r="F9" s="176"/>
      <c r="G9" s="176"/>
      <c r="H9" s="176" t="s">
        <v>140</v>
      </c>
      <c r="I9" s="176"/>
      <c r="J9" s="176"/>
      <c r="K9" s="176" t="s">
        <v>141</v>
      </c>
      <c r="L9" s="176"/>
    </row>
    <row r="10" spans="1:12" ht="33.75" customHeight="1">
      <c r="A10" s="176"/>
      <c r="B10" s="176"/>
      <c r="C10" s="176"/>
      <c r="D10" s="65" t="s">
        <v>67</v>
      </c>
      <c r="E10" s="65" t="s">
        <v>68</v>
      </c>
      <c r="F10" s="65" t="s">
        <v>69</v>
      </c>
      <c r="G10" s="65" t="s">
        <v>70</v>
      </c>
      <c r="H10" s="65" t="s">
        <v>68</v>
      </c>
      <c r="I10" s="65" t="s">
        <v>69</v>
      </c>
      <c r="J10" s="65" t="s">
        <v>70</v>
      </c>
      <c r="K10" s="65" t="s">
        <v>69</v>
      </c>
      <c r="L10" s="65" t="s">
        <v>70</v>
      </c>
    </row>
    <row r="11" spans="1:12" ht="19.899999999999999" customHeight="1">
      <c r="A11" s="108" t="s">
        <v>173</v>
      </c>
      <c r="B11" s="108" t="s">
        <v>233</v>
      </c>
      <c r="C11" s="108" t="s">
        <v>322</v>
      </c>
      <c r="D11" s="105">
        <v>167</v>
      </c>
      <c r="E11" s="105">
        <v>131</v>
      </c>
      <c r="F11" s="105">
        <v>146</v>
      </c>
      <c r="G11" s="106">
        <v>118</v>
      </c>
      <c r="H11" s="120">
        <f t="shared" ref="H11:H42" si="0">D11*0.975</f>
        <v>162.82499999999999</v>
      </c>
      <c r="I11" s="120">
        <f t="shared" ref="I11:I42" si="1">E11*0.985</f>
        <v>129.035</v>
      </c>
      <c r="J11" s="120">
        <f t="shared" ref="J11:J42" si="2">F11*0.99</f>
        <v>144.54</v>
      </c>
      <c r="K11" s="120">
        <f t="shared" ref="K11:K42" si="3">H11*0.985</f>
        <v>160.38262499999999</v>
      </c>
      <c r="L11" s="120">
        <f t="shared" ref="L11:L42" si="4">I11*0.99</f>
        <v>127.74464999999999</v>
      </c>
    </row>
    <row r="12" spans="1:12" ht="19.899999999999999" customHeight="1">
      <c r="A12" s="108" t="s">
        <v>173</v>
      </c>
      <c r="B12" s="108" t="s">
        <v>233</v>
      </c>
      <c r="C12" s="108" t="s">
        <v>322</v>
      </c>
      <c r="D12" s="105">
        <v>66</v>
      </c>
      <c r="E12" s="105">
        <v>58</v>
      </c>
      <c r="F12" s="105">
        <v>56</v>
      </c>
      <c r="G12" s="106">
        <v>69</v>
      </c>
      <c r="H12" s="120">
        <f t="shared" si="0"/>
        <v>64.349999999999994</v>
      </c>
      <c r="I12" s="120">
        <f t="shared" si="1"/>
        <v>57.13</v>
      </c>
      <c r="J12" s="120">
        <f t="shared" si="2"/>
        <v>55.44</v>
      </c>
      <c r="K12" s="120">
        <f t="shared" si="3"/>
        <v>63.384749999999997</v>
      </c>
      <c r="L12" s="120">
        <f t="shared" si="4"/>
        <v>56.558700000000002</v>
      </c>
    </row>
    <row r="13" spans="1:12" ht="19.899999999999999" customHeight="1">
      <c r="A13" s="108" t="s">
        <v>169</v>
      </c>
      <c r="B13" s="108" t="s">
        <v>246</v>
      </c>
      <c r="C13" s="108" t="s">
        <v>335</v>
      </c>
      <c r="D13" s="105">
        <v>167</v>
      </c>
      <c r="E13" s="105">
        <v>169</v>
      </c>
      <c r="F13" s="105">
        <v>167</v>
      </c>
      <c r="G13" s="106">
        <v>145</v>
      </c>
      <c r="H13" s="120">
        <f t="shared" si="0"/>
        <v>162.82499999999999</v>
      </c>
      <c r="I13" s="120">
        <f t="shared" si="1"/>
        <v>166.465</v>
      </c>
      <c r="J13" s="120">
        <f t="shared" si="2"/>
        <v>165.33</v>
      </c>
      <c r="K13" s="120">
        <f t="shared" si="3"/>
        <v>160.38262499999999</v>
      </c>
      <c r="L13" s="120">
        <f t="shared" si="4"/>
        <v>164.80035000000001</v>
      </c>
    </row>
    <row r="14" spans="1:12" ht="19.899999999999999" customHeight="1">
      <c r="A14" s="108" t="s">
        <v>169</v>
      </c>
      <c r="B14" s="108" t="s">
        <v>277</v>
      </c>
      <c r="C14" s="108" t="s">
        <v>362</v>
      </c>
      <c r="D14" s="105">
        <v>23</v>
      </c>
      <c r="E14" s="105">
        <v>11</v>
      </c>
      <c r="F14" s="105">
        <v>18</v>
      </c>
      <c r="G14" s="106">
        <v>9</v>
      </c>
      <c r="H14" s="120">
        <f t="shared" si="0"/>
        <v>22.425000000000001</v>
      </c>
      <c r="I14" s="120">
        <f t="shared" si="1"/>
        <v>10.834999999999999</v>
      </c>
      <c r="J14" s="120">
        <f t="shared" si="2"/>
        <v>17.82</v>
      </c>
      <c r="K14" s="120">
        <f t="shared" si="3"/>
        <v>22.088625</v>
      </c>
      <c r="L14" s="120">
        <f t="shared" si="4"/>
        <v>10.726649999999999</v>
      </c>
    </row>
    <row r="15" spans="1:12" ht="19.899999999999999" customHeight="1">
      <c r="A15" s="108" t="s">
        <v>169</v>
      </c>
      <c r="B15" s="108" t="s">
        <v>228</v>
      </c>
      <c r="C15" s="108" t="s">
        <v>317</v>
      </c>
      <c r="D15" s="105">
        <v>222</v>
      </c>
      <c r="E15" s="105">
        <v>213</v>
      </c>
      <c r="F15" s="105">
        <v>197</v>
      </c>
      <c r="G15" s="106">
        <v>208</v>
      </c>
      <c r="H15" s="120">
        <f t="shared" si="0"/>
        <v>216.45</v>
      </c>
      <c r="I15" s="120">
        <f t="shared" si="1"/>
        <v>209.80500000000001</v>
      </c>
      <c r="J15" s="120">
        <f t="shared" si="2"/>
        <v>195.03</v>
      </c>
      <c r="K15" s="120">
        <f t="shared" si="3"/>
        <v>213.20325</v>
      </c>
      <c r="L15" s="120">
        <f t="shared" si="4"/>
        <v>207.70695000000001</v>
      </c>
    </row>
    <row r="16" spans="1:12" ht="19.899999999999999" customHeight="1">
      <c r="A16" s="108" t="s">
        <v>169</v>
      </c>
      <c r="B16" s="108" t="s">
        <v>228</v>
      </c>
      <c r="C16" s="108" t="s">
        <v>317</v>
      </c>
      <c r="D16" s="105">
        <v>115</v>
      </c>
      <c r="E16" s="105">
        <v>151</v>
      </c>
      <c r="F16" s="105">
        <v>136</v>
      </c>
      <c r="G16" s="106">
        <v>130</v>
      </c>
      <c r="H16" s="120">
        <f t="shared" si="0"/>
        <v>112.125</v>
      </c>
      <c r="I16" s="120">
        <f t="shared" si="1"/>
        <v>148.73499999999999</v>
      </c>
      <c r="J16" s="120">
        <f t="shared" si="2"/>
        <v>134.63999999999999</v>
      </c>
      <c r="K16" s="120">
        <f t="shared" si="3"/>
        <v>110.44312499999999</v>
      </c>
      <c r="L16" s="120">
        <f t="shared" si="4"/>
        <v>147.24764999999999</v>
      </c>
    </row>
    <row r="17" spans="1:12" ht="19.899999999999999" customHeight="1">
      <c r="A17" s="108" t="s">
        <v>169</v>
      </c>
      <c r="B17" s="108" t="s">
        <v>264</v>
      </c>
      <c r="C17" s="108" t="s">
        <v>349</v>
      </c>
      <c r="D17" s="105">
        <v>25</v>
      </c>
      <c r="E17" s="105">
        <v>31</v>
      </c>
      <c r="F17" s="105">
        <v>39</v>
      </c>
      <c r="G17" s="106">
        <v>34</v>
      </c>
      <c r="H17" s="120">
        <f t="shared" si="0"/>
        <v>24.375</v>
      </c>
      <c r="I17" s="120">
        <f t="shared" si="1"/>
        <v>30.535</v>
      </c>
      <c r="J17" s="120">
        <f t="shared" si="2"/>
        <v>38.61</v>
      </c>
      <c r="K17" s="120">
        <f t="shared" si="3"/>
        <v>24.009374999999999</v>
      </c>
      <c r="L17" s="120">
        <f t="shared" si="4"/>
        <v>30.229649999999999</v>
      </c>
    </row>
    <row r="18" spans="1:12" ht="19.899999999999999" customHeight="1">
      <c r="A18" s="108" t="s">
        <v>169</v>
      </c>
      <c r="B18" s="108" t="s">
        <v>289</v>
      </c>
      <c r="C18" s="108" t="s">
        <v>374</v>
      </c>
      <c r="D18" s="105">
        <v>66</v>
      </c>
      <c r="E18" s="105">
        <v>68</v>
      </c>
      <c r="F18" s="105">
        <v>59</v>
      </c>
      <c r="G18" s="106">
        <v>66</v>
      </c>
      <c r="H18" s="120">
        <f t="shared" si="0"/>
        <v>64.349999999999994</v>
      </c>
      <c r="I18" s="120">
        <f t="shared" si="1"/>
        <v>66.98</v>
      </c>
      <c r="J18" s="120">
        <f t="shared" si="2"/>
        <v>58.41</v>
      </c>
      <c r="K18" s="120">
        <f t="shared" si="3"/>
        <v>63.384749999999997</v>
      </c>
      <c r="L18" s="120">
        <f t="shared" si="4"/>
        <v>66.310200000000009</v>
      </c>
    </row>
    <row r="19" spans="1:12" ht="19.899999999999999" customHeight="1">
      <c r="A19" s="108" t="s">
        <v>386</v>
      </c>
      <c r="B19" s="108" t="s">
        <v>244</v>
      </c>
      <c r="C19" s="108" t="s">
        <v>333</v>
      </c>
      <c r="D19" s="105">
        <v>31</v>
      </c>
      <c r="E19" s="105">
        <v>42</v>
      </c>
      <c r="F19" s="105">
        <v>43</v>
      </c>
      <c r="G19" s="106">
        <v>43</v>
      </c>
      <c r="H19" s="120">
        <f t="shared" si="0"/>
        <v>30.224999999999998</v>
      </c>
      <c r="I19" s="120">
        <f t="shared" si="1"/>
        <v>41.37</v>
      </c>
      <c r="J19" s="120">
        <f t="shared" si="2"/>
        <v>42.57</v>
      </c>
      <c r="K19" s="120">
        <f t="shared" si="3"/>
        <v>29.771624999999997</v>
      </c>
      <c r="L19" s="120">
        <f t="shared" si="4"/>
        <v>40.956299999999999</v>
      </c>
    </row>
    <row r="20" spans="1:12" ht="19.899999999999999" customHeight="1">
      <c r="A20" s="108" t="s">
        <v>386</v>
      </c>
      <c r="B20" s="108" t="s">
        <v>247</v>
      </c>
      <c r="C20" s="108" t="s">
        <v>336</v>
      </c>
      <c r="D20" s="105">
        <v>31</v>
      </c>
      <c r="E20" s="105">
        <v>26</v>
      </c>
      <c r="F20" s="105">
        <v>29</v>
      </c>
      <c r="G20" s="106">
        <v>31</v>
      </c>
      <c r="H20" s="120">
        <f t="shared" si="0"/>
        <v>30.224999999999998</v>
      </c>
      <c r="I20" s="120">
        <f t="shared" si="1"/>
        <v>25.61</v>
      </c>
      <c r="J20" s="120">
        <f t="shared" si="2"/>
        <v>28.71</v>
      </c>
      <c r="K20" s="120">
        <f t="shared" si="3"/>
        <v>29.771624999999997</v>
      </c>
      <c r="L20" s="120">
        <f t="shared" si="4"/>
        <v>25.353899999999999</v>
      </c>
    </row>
    <row r="21" spans="1:12" ht="19.899999999999999" customHeight="1">
      <c r="A21" s="108" t="s">
        <v>386</v>
      </c>
      <c r="B21" s="108" t="s">
        <v>294</v>
      </c>
      <c r="C21" s="108" t="s">
        <v>378</v>
      </c>
      <c r="D21" s="105">
        <v>5</v>
      </c>
      <c r="E21" s="105">
        <v>8</v>
      </c>
      <c r="F21" s="105">
        <v>7</v>
      </c>
      <c r="G21" s="106">
        <v>5</v>
      </c>
      <c r="H21" s="120">
        <f t="shared" si="0"/>
        <v>4.875</v>
      </c>
      <c r="I21" s="120">
        <f t="shared" si="1"/>
        <v>7.88</v>
      </c>
      <c r="J21" s="120">
        <f t="shared" si="2"/>
        <v>6.93</v>
      </c>
      <c r="K21" s="120">
        <f t="shared" si="3"/>
        <v>4.8018749999999999</v>
      </c>
      <c r="L21" s="120">
        <f t="shared" si="4"/>
        <v>7.8011999999999997</v>
      </c>
    </row>
    <row r="22" spans="1:12" ht="19.899999999999999" customHeight="1">
      <c r="A22" s="108" t="s">
        <v>179</v>
      </c>
      <c r="B22" s="108" t="s">
        <v>239</v>
      </c>
      <c r="C22" s="108" t="s">
        <v>328</v>
      </c>
      <c r="D22" s="105">
        <v>200</v>
      </c>
      <c r="E22" s="105">
        <v>203</v>
      </c>
      <c r="F22" s="105">
        <v>148</v>
      </c>
      <c r="G22" s="106">
        <v>114</v>
      </c>
      <c r="H22" s="120">
        <f t="shared" si="0"/>
        <v>195</v>
      </c>
      <c r="I22" s="120">
        <f t="shared" si="1"/>
        <v>199.95499999999998</v>
      </c>
      <c r="J22" s="120">
        <f t="shared" si="2"/>
        <v>146.52000000000001</v>
      </c>
      <c r="K22" s="120">
        <f t="shared" si="3"/>
        <v>192.07499999999999</v>
      </c>
      <c r="L22" s="120">
        <f t="shared" si="4"/>
        <v>197.95544999999998</v>
      </c>
    </row>
    <row r="23" spans="1:12" ht="19.899999999999999" customHeight="1">
      <c r="A23" s="108" t="s">
        <v>179</v>
      </c>
      <c r="B23" s="108" t="s">
        <v>239</v>
      </c>
      <c r="C23" s="108" t="s">
        <v>328</v>
      </c>
      <c r="D23" s="105">
        <v>0</v>
      </c>
      <c r="E23" s="105">
        <v>67</v>
      </c>
      <c r="F23" s="105">
        <v>56</v>
      </c>
      <c r="G23" s="106">
        <v>56</v>
      </c>
      <c r="H23" s="120">
        <f t="shared" si="0"/>
        <v>0</v>
      </c>
      <c r="I23" s="120">
        <f t="shared" si="1"/>
        <v>65.995000000000005</v>
      </c>
      <c r="J23" s="120">
        <f t="shared" si="2"/>
        <v>55.44</v>
      </c>
      <c r="K23" s="120">
        <f t="shared" si="3"/>
        <v>0</v>
      </c>
      <c r="L23" s="120">
        <f t="shared" si="4"/>
        <v>65.33505000000001</v>
      </c>
    </row>
    <row r="24" spans="1:12" ht="19.899999999999999" customHeight="1">
      <c r="A24" s="108" t="s">
        <v>179</v>
      </c>
      <c r="B24" s="108" t="s">
        <v>240</v>
      </c>
      <c r="C24" s="108" t="s">
        <v>329</v>
      </c>
      <c r="D24" s="105">
        <v>34</v>
      </c>
      <c r="E24" s="105">
        <v>28</v>
      </c>
      <c r="F24" s="105">
        <v>25</v>
      </c>
      <c r="G24" s="106">
        <v>34</v>
      </c>
      <c r="H24" s="120">
        <f t="shared" si="0"/>
        <v>33.15</v>
      </c>
      <c r="I24" s="120">
        <f t="shared" si="1"/>
        <v>27.58</v>
      </c>
      <c r="J24" s="120">
        <f t="shared" si="2"/>
        <v>24.75</v>
      </c>
      <c r="K24" s="120">
        <f t="shared" si="3"/>
        <v>32.652749999999997</v>
      </c>
      <c r="L24" s="120">
        <f t="shared" si="4"/>
        <v>27.304199999999998</v>
      </c>
    </row>
    <row r="25" spans="1:12" ht="19.899999999999999" customHeight="1">
      <c r="A25" s="108" t="s">
        <v>179</v>
      </c>
      <c r="B25" s="108" t="s">
        <v>286</v>
      </c>
      <c r="C25" s="108" t="s">
        <v>371</v>
      </c>
      <c r="D25" s="105">
        <v>45</v>
      </c>
      <c r="E25" s="105">
        <v>55</v>
      </c>
      <c r="F25" s="105">
        <v>49</v>
      </c>
      <c r="G25" s="106">
        <v>55</v>
      </c>
      <c r="H25" s="120">
        <f t="shared" si="0"/>
        <v>43.875</v>
      </c>
      <c r="I25" s="120">
        <f t="shared" si="1"/>
        <v>54.174999999999997</v>
      </c>
      <c r="J25" s="120">
        <f t="shared" si="2"/>
        <v>48.51</v>
      </c>
      <c r="K25" s="120">
        <f t="shared" si="3"/>
        <v>43.216875000000002</v>
      </c>
      <c r="L25" s="120">
        <f t="shared" si="4"/>
        <v>53.633249999999997</v>
      </c>
    </row>
    <row r="26" spans="1:12" ht="19.899999999999999" customHeight="1">
      <c r="A26" s="108" t="s">
        <v>179</v>
      </c>
      <c r="B26" s="108" t="s">
        <v>262</v>
      </c>
      <c r="C26" s="108" t="s">
        <v>182</v>
      </c>
      <c r="D26" s="105">
        <v>80</v>
      </c>
      <c r="E26" s="105">
        <v>81</v>
      </c>
      <c r="F26" s="105">
        <v>96</v>
      </c>
      <c r="G26" s="106">
        <v>82</v>
      </c>
      <c r="H26" s="120">
        <f t="shared" si="0"/>
        <v>78</v>
      </c>
      <c r="I26" s="120">
        <f t="shared" si="1"/>
        <v>79.784999999999997</v>
      </c>
      <c r="J26" s="120">
        <f t="shared" si="2"/>
        <v>95.039999999999992</v>
      </c>
      <c r="K26" s="120">
        <f t="shared" si="3"/>
        <v>76.83</v>
      </c>
      <c r="L26" s="120">
        <f t="shared" si="4"/>
        <v>78.98715</v>
      </c>
    </row>
    <row r="27" spans="1:12" ht="19.899999999999999" customHeight="1">
      <c r="A27" s="108" t="s">
        <v>184</v>
      </c>
      <c r="B27" s="108" t="s">
        <v>248</v>
      </c>
      <c r="C27" s="108" t="s">
        <v>337</v>
      </c>
      <c r="D27" s="105">
        <v>51</v>
      </c>
      <c r="E27" s="105">
        <v>65</v>
      </c>
      <c r="F27" s="105">
        <v>39</v>
      </c>
      <c r="G27" s="106">
        <v>47</v>
      </c>
      <c r="H27" s="120">
        <f t="shared" si="0"/>
        <v>49.725000000000001</v>
      </c>
      <c r="I27" s="120">
        <f t="shared" si="1"/>
        <v>64.025000000000006</v>
      </c>
      <c r="J27" s="120">
        <f t="shared" si="2"/>
        <v>38.61</v>
      </c>
      <c r="K27" s="120">
        <f t="shared" si="3"/>
        <v>48.979125000000003</v>
      </c>
      <c r="L27" s="120">
        <f t="shared" si="4"/>
        <v>63.384750000000004</v>
      </c>
    </row>
    <row r="28" spans="1:12" ht="19.899999999999999" customHeight="1">
      <c r="A28" s="108" t="s">
        <v>183</v>
      </c>
      <c r="B28" s="108" t="s">
        <v>245</v>
      </c>
      <c r="C28" s="108" t="s">
        <v>334</v>
      </c>
      <c r="D28" s="105">
        <v>28</v>
      </c>
      <c r="E28" s="105">
        <v>33</v>
      </c>
      <c r="F28" s="105">
        <v>37</v>
      </c>
      <c r="G28" s="106">
        <v>31</v>
      </c>
      <c r="H28" s="120">
        <f t="shared" si="0"/>
        <v>27.3</v>
      </c>
      <c r="I28" s="120">
        <f t="shared" si="1"/>
        <v>32.505000000000003</v>
      </c>
      <c r="J28" s="120">
        <f t="shared" si="2"/>
        <v>36.630000000000003</v>
      </c>
      <c r="K28" s="120">
        <f t="shared" si="3"/>
        <v>26.890499999999999</v>
      </c>
      <c r="L28" s="120">
        <f t="shared" si="4"/>
        <v>32.179950000000005</v>
      </c>
    </row>
    <row r="29" spans="1:12" ht="19.899999999999999" customHeight="1">
      <c r="A29" s="108" t="s">
        <v>178</v>
      </c>
      <c r="B29" s="108" t="s">
        <v>238</v>
      </c>
      <c r="C29" s="108" t="s">
        <v>327</v>
      </c>
      <c r="D29" s="105">
        <v>191</v>
      </c>
      <c r="E29" s="105">
        <v>196</v>
      </c>
      <c r="F29" s="105">
        <v>180</v>
      </c>
      <c r="G29" s="106">
        <v>179</v>
      </c>
      <c r="H29" s="120">
        <f t="shared" si="0"/>
        <v>186.22499999999999</v>
      </c>
      <c r="I29" s="120">
        <f t="shared" si="1"/>
        <v>193.06</v>
      </c>
      <c r="J29" s="120">
        <f t="shared" si="2"/>
        <v>178.2</v>
      </c>
      <c r="K29" s="120">
        <f t="shared" si="3"/>
        <v>183.431625</v>
      </c>
      <c r="L29" s="120">
        <f t="shared" si="4"/>
        <v>191.1294</v>
      </c>
    </row>
    <row r="30" spans="1:12" ht="19.899999999999999" customHeight="1">
      <c r="A30" s="108" t="s">
        <v>178</v>
      </c>
      <c r="B30" s="108" t="s">
        <v>238</v>
      </c>
      <c r="C30" s="108" t="s">
        <v>327</v>
      </c>
      <c r="D30" s="105">
        <v>170</v>
      </c>
      <c r="E30" s="105">
        <v>161</v>
      </c>
      <c r="F30" s="105">
        <v>172</v>
      </c>
      <c r="G30" s="106">
        <v>156</v>
      </c>
      <c r="H30" s="120">
        <f t="shared" si="0"/>
        <v>165.75</v>
      </c>
      <c r="I30" s="120">
        <f t="shared" si="1"/>
        <v>158.58500000000001</v>
      </c>
      <c r="J30" s="120">
        <f t="shared" si="2"/>
        <v>170.28</v>
      </c>
      <c r="K30" s="120">
        <f t="shared" si="3"/>
        <v>163.26374999999999</v>
      </c>
      <c r="L30" s="120">
        <f t="shared" si="4"/>
        <v>156.99915000000001</v>
      </c>
    </row>
    <row r="31" spans="1:12" ht="19.899999999999999" customHeight="1">
      <c r="A31" s="108" t="s">
        <v>164</v>
      </c>
      <c r="B31" s="108" t="s">
        <v>222</v>
      </c>
      <c r="C31" s="108" t="s">
        <v>311</v>
      </c>
      <c r="D31" s="105">
        <v>78</v>
      </c>
      <c r="E31" s="105">
        <v>86</v>
      </c>
      <c r="F31" s="105">
        <v>56</v>
      </c>
      <c r="G31" s="106">
        <v>69</v>
      </c>
      <c r="H31" s="120">
        <f t="shared" si="0"/>
        <v>76.05</v>
      </c>
      <c r="I31" s="120">
        <f t="shared" si="1"/>
        <v>84.71</v>
      </c>
      <c r="J31" s="120">
        <f t="shared" si="2"/>
        <v>55.44</v>
      </c>
      <c r="K31" s="120">
        <f t="shared" si="3"/>
        <v>74.90925</v>
      </c>
      <c r="L31" s="120">
        <f t="shared" si="4"/>
        <v>83.862899999999996</v>
      </c>
    </row>
    <row r="32" spans="1:12" ht="19.899999999999999" customHeight="1">
      <c r="A32" s="108" t="s">
        <v>175</v>
      </c>
      <c r="B32" s="108" t="s">
        <v>235</v>
      </c>
      <c r="C32" s="108" t="s">
        <v>324</v>
      </c>
      <c r="D32" s="105">
        <v>137</v>
      </c>
      <c r="E32" s="105">
        <v>171</v>
      </c>
      <c r="F32" s="105">
        <v>127</v>
      </c>
      <c r="G32" s="106">
        <v>155</v>
      </c>
      <c r="H32" s="120">
        <f t="shared" si="0"/>
        <v>133.57499999999999</v>
      </c>
      <c r="I32" s="120">
        <f t="shared" si="1"/>
        <v>168.435</v>
      </c>
      <c r="J32" s="120">
        <f t="shared" si="2"/>
        <v>125.73</v>
      </c>
      <c r="K32" s="120">
        <f t="shared" si="3"/>
        <v>131.57137499999999</v>
      </c>
      <c r="L32" s="120">
        <f t="shared" si="4"/>
        <v>166.75065000000001</v>
      </c>
    </row>
    <row r="33" spans="1:12" ht="19.899999999999999" customHeight="1">
      <c r="A33" s="108" t="s">
        <v>175</v>
      </c>
      <c r="B33" s="108" t="s">
        <v>235</v>
      </c>
      <c r="C33" s="108" t="s">
        <v>324</v>
      </c>
      <c r="D33" s="105">
        <v>88</v>
      </c>
      <c r="E33" s="105">
        <v>101</v>
      </c>
      <c r="F33" s="105">
        <v>70</v>
      </c>
      <c r="G33" s="106">
        <v>92</v>
      </c>
      <c r="H33" s="120">
        <f t="shared" si="0"/>
        <v>85.8</v>
      </c>
      <c r="I33" s="120">
        <f t="shared" si="1"/>
        <v>99.484999999999999</v>
      </c>
      <c r="J33" s="120">
        <f t="shared" si="2"/>
        <v>69.3</v>
      </c>
      <c r="K33" s="120">
        <f t="shared" si="3"/>
        <v>84.512999999999991</v>
      </c>
      <c r="L33" s="120">
        <f t="shared" si="4"/>
        <v>98.49015</v>
      </c>
    </row>
    <row r="34" spans="1:12" ht="19.899999999999999" customHeight="1">
      <c r="A34" s="108" t="s">
        <v>199</v>
      </c>
      <c r="B34" s="108" t="s">
        <v>272</v>
      </c>
      <c r="C34" s="108" t="s">
        <v>357</v>
      </c>
      <c r="D34" s="105">
        <v>15</v>
      </c>
      <c r="E34" s="105">
        <v>13</v>
      </c>
      <c r="F34" s="105">
        <v>17</v>
      </c>
      <c r="G34" s="106">
        <v>15</v>
      </c>
      <c r="H34" s="120">
        <f t="shared" si="0"/>
        <v>14.625</v>
      </c>
      <c r="I34" s="120">
        <f t="shared" si="1"/>
        <v>12.805</v>
      </c>
      <c r="J34" s="120">
        <f t="shared" si="2"/>
        <v>16.829999999999998</v>
      </c>
      <c r="K34" s="120">
        <f t="shared" si="3"/>
        <v>14.405625000000001</v>
      </c>
      <c r="L34" s="120">
        <f t="shared" si="4"/>
        <v>12.67695</v>
      </c>
    </row>
    <row r="35" spans="1:12" ht="19.899999999999999" customHeight="1">
      <c r="A35" s="108" t="s">
        <v>199</v>
      </c>
      <c r="B35" s="108" t="s">
        <v>287</v>
      </c>
      <c r="C35" s="108" t="s">
        <v>372</v>
      </c>
      <c r="D35" s="105">
        <v>12</v>
      </c>
      <c r="E35" s="105">
        <v>9</v>
      </c>
      <c r="F35" s="105">
        <v>10</v>
      </c>
      <c r="G35" s="106">
        <v>17</v>
      </c>
      <c r="H35" s="120">
        <f t="shared" si="0"/>
        <v>11.7</v>
      </c>
      <c r="I35" s="120">
        <f t="shared" si="1"/>
        <v>8.8650000000000002</v>
      </c>
      <c r="J35" s="120">
        <f t="shared" si="2"/>
        <v>9.9</v>
      </c>
      <c r="K35" s="120">
        <f t="shared" si="3"/>
        <v>11.5245</v>
      </c>
      <c r="L35" s="120">
        <f t="shared" si="4"/>
        <v>8.7763500000000008</v>
      </c>
    </row>
    <row r="36" spans="1:12" ht="19.899999999999999" customHeight="1">
      <c r="A36" s="108" t="s">
        <v>174</v>
      </c>
      <c r="B36" s="108" t="s">
        <v>234</v>
      </c>
      <c r="C36" s="108" t="s">
        <v>323</v>
      </c>
      <c r="D36" s="105">
        <v>0</v>
      </c>
      <c r="E36" s="105">
        <v>98</v>
      </c>
      <c r="F36" s="105">
        <v>71</v>
      </c>
      <c r="G36" s="106">
        <v>63</v>
      </c>
      <c r="H36" s="120">
        <f t="shared" si="0"/>
        <v>0</v>
      </c>
      <c r="I36" s="120">
        <f t="shared" si="1"/>
        <v>96.53</v>
      </c>
      <c r="J36" s="120">
        <f t="shared" si="2"/>
        <v>70.290000000000006</v>
      </c>
      <c r="K36" s="120">
        <f t="shared" si="3"/>
        <v>0</v>
      </c>
      <c r="L36" s="120">
        <f t="shared" si="4"/>
        <v>95.564700000000002</v>
      </c>
    </row>
    <row r="37" spans="1:12" ht="19.899999999999999" customHeight="1">
      <c r="A37" s="108" t="s">
        <v>174</v>
      </c>
      <c r="B37" s="108" t="s">
        <v>234</v>
      </c>
      <c r="C37" s="108" t="s">
        <v>323</v>
      </c>
      <c r="D37" s="105">
        <v>129</v>
      </c>
      <c r="E37" s="105">
        <v>93</v>
      </c>
      <c r="F37" s="105">
        <v>94</v>
      </c>
      <c r="G37" s="106">
        <v>83</v>
      </c>
      <c r="H37" s="120">
        <f t="shared" si="0"/>
        <v>125.77499999999999</v>
      </c>
      <c r="I37" s="120">
        <f t="shared" si="1"/>
        <v>91.605000000000004</v>
      </c>
      <c r="J37" s="120">
        <f t="shared" si="2"/>
        <v>93.06</v>
      </c>
      <c r="K37" s="120">
        <f t="shared" si="3"/>
        <v>123.888375</v>
      </c>
      <c r="L37" s="120">
        <f t="shared" si="4"/>
        <v>90.688950000000006</v>
      </c>
    </row>
    <row r="38" spans="1:12" ht="19.899999999999999" customHeight="1">
      <c r="A38" s="108" t="s">
        <v>188</v>
      </c>
      <c r="B38" s="108" t="s">
        <v>252</v>
      </c>
      <c r="C38" s="108" t="s">
        <v>340</v>
      </c>
      <c r="D38" s="105">
        <v>207</v>
      </c>
      <c r="E38" s="105">
        <v>246</v>
      </c>
      <c r="F38" s="105">
        <v>229</v>
      </c>
      <c r="G38" s="106">
        <v>242</v>
      </c>
      <c r="H38" s="120">
        <f t="shared" si="0"/>
        <v>201.82499999999999</v>
      </c>
      <c r="I38" s="120">
        <f t="shared" si="1"/>
        <v>242.31</v>
      </c>
      <c r="J38" s="120">
        <f t="shared" si="2"/>
        <v>226.71</v>
      </c>
      <c r="K38" s="120">
        <f t="shared" si="3"/>
        <v>198.79762499999998</v>
      </c>
      <c r="L38" s="120">
        <f t="shared" si="4"/>
        <v>239.8869</v>
      </c>
    </row>
    <row r="39" spans="1:12" ht="19.899999999999999" customHeight="1">
      <c r="A39" s="108" t="s">
        <v>194</v>
      </c>
      <c r="B39" s="108" t="s">
        <v>266</v>
      </c>
      <c r="C39" s="108" t="s">
        <v>351</v>
      </c>
      <c r="D39" s="105">
        <v>10</v>
      </c>
      <c r="E39" s="105">
        <v>12</v>
      </c>
      <c r="F39" s="105">
        <v>16</v>
      </c>
      <c r="G39" s="106">
        <v>18</v>
      </c>
      <c r="H39" s="120">
        <f t="shared" si="0"/>
        <v>9.75</v>
      </c>
      <c r="I39" s="120">
        <f t="shared" si="1"/>
        <v>11.82</v>
      </c>
      <c r="J39" s="120">
        <f t="shared" si="2"/>
        <v>15.84</v>
      </c>
      <c r="K39" s="120">
        <f t="shared" si="3"/>
        <v>9.6037499999999998</v>
      </c>
      <c r="L39" s="120">
        <f t="shared" si="4"/>
        <v>11.7018</v>
      </c>
    </row>
    <row r="40" spans="1:12" ht="19.899999999999999" customHeight="1">
      <c r="A40" s="108" t="s">
        <v>194</v>
      </c>
      <c r="B40" s="108" t="s">
        <v>276</v>
      </c>
      <c r="C40" s="108" t="s">
        <v>361</v>
      </c>
      <c r="D40" s="105">
        <v>27</v>
      </c>
      <c r="E40" s="105">
        <v>16</v>
      </c>
      <c r="F40" s="105">
        <v>18</v>
      </c>
      <c r="G40" s="106">
        <v>18</v>
      </c>
      <c r="H40" s="120">
        <f t="shared" si="0"/>
        <v>26.324999999999999</v>
      </c>
      <c r="I40" s="120">
        <f t="shared" si="1"/>
        <v>15.76</v>
      </c>
      <c r="J40" s="120">
        <f t="shared" si="2"/>
        <v>17.82</v>
      </c>
      <c r="K40" s="120">
        <f t="shared" si="3"/>
        <v>25.930125</v>
      </c>
      <c r="L40" s="120">
        <f t="shared" si="4"/>
        <v>15.602399999999999</v>
      </c>
    </row>
    <row r="41" spans="1:12" ht="19.899999999999999" customHeight="1">
      <c r="A41" s="108" t="s">
        <v>158</v>
      </c>
      <c r="B41" s="108" t="s">
        <v>216</v>
      </c>
      <c r="C41" s="108" t="s">
        <v>306</v>
      </c>
      <c r="D41" s="105">
        <v>133</v>
      </c>
      <c r="E41" s="105">
        <v>131</v>
      </c>
      <c r="F41" s="105">
        <v>158</v>
      </c>
      <c r="G41" s="106">
        <v>140</v>
      </c>
      <c r="H41" s="120">
        <f t="shared" si="0"/>
        <v>129.67499999999998</v>
      </c>
      <c r="I41" s="120">
        <f t="shared" si="1"/>
        <v>129.035</v>
      </c>
      <c r="J41" s="120">
        <f t="shared" si="2"/>
        <v>156.41999999999999</v>
      </c>
      <c r="K41" s="120">
        <f t="shared" si="3"/>
        <v>127.72987499999998</v>
      </c>
      <c r="L41" s="120">
        <f t="shared" si="4"/>
        <v>127.74464999999999</v>
      </c>
    </row>
    <row r="42" spans="1:12" ht="19.899999999999999" customHeight="1">
      <c r="A42" s="108" t="s">
        <v>158</v>
      </c>
      <c r="B42" s="108" t="s">
        <v>216</v>
      </c>
      <c r="C42" s="108" t="s">
        <v>306</v>
      </c>
      <c r="D42" s="105">
        <v>0</v>
      </c>
      <c r="E42" s="105">
        <v>0</v>
      </c>
      <c r="F42" s="105">
        <v>14</v>
      </c>
      <c r="G42" s="106">
        <v>19</v>
      </c>
      <c r="H42" s="120">
        <f t="shared" si="0"/>
        <v>0</v>
      </c>
      <c r="I42" s="120">
        <f t="shared" si="1"/>
        <v>0</v>
      </c>
      <c r="J42" s="120">
        <f t="shared" si="2"/>
        <v>13.86</v>
      </c>
      <c r="K42" s="120">
        <f t="shared" si="3"/>
        <v>0</v>
      </c>
      <c r="L42" s="120">
        <f t="shared" si="4"/>
        <v>0</v>
      </c>
    </row>
    <row r="43" spans="1:12" ht="19.899999999999999" customHeight="1">
      <c r="A43" s="108" t="s">
        <v>207</v>
      </c>
      <c r="B43" s="108" t="s">
        <v>298</v>
      </c>
      <c r="C43" s="108" t="s">
        <v>382</v>
      </c>
      <c r="D43" s="105">
        <v>28</v>
      </c>
      <c r="E43" s="105">
        <v>40</v>
      </c>
      <c r="F43" s="105">
        <v>53</v>
      </c>
      <c r="G43" s="106">
        <v>37</v>
      </c>
      <c r="H43" s="120">
        <f t="shared" ref="H43:H78" si="5">D43*0.975</f>
        <v>27.3</v>
      </c>
      <c r="I43" s="120">
        <f t="shared" ref="I43:I78" si="6">E43*0.985</f>
        <v>39.4</v>
      </c>
      <c r="J43" s="120">
        <f t="shared" ref="J43:J78" si="7">F43*0.99</f>
        <v>52.47</v>
      </c>
      <c r="K43" s="120">
        <f t="shared" ref="K43:K78" si="8">H43*0.985</f>
        <v>26.890499999999999</v>
      </c>
      <c r="L43" s="120">
        <f t="shared" ref="L43:L78" si="9">I43*0.99</f>
        <v>39.006</v>
      </c>
    </row>
    <row r="44" spans="1:12" ht="19.899999999999999" customHeight="1">
      <c r="A44" s="108" t="s">
        <v>180</v>
      </c>
      <c r="B44" s="108" t="s">
        <v>241</v>
      </c>
      <c r="C44" s="108" t="s">
        <v>330</v>
      </c>
      <c r="D44" s="105">
        <v>25</v>
      </c>
      <c r="E44" s="105">
        <v>33</v>
      </c>
      <c r="F44" s="105">
        <v>35</v>
      </c>
      <c r="G44" s="106">
        <v>39</v>
      </c>
      <c r="H44" s="120">
        <f t="shared" si="5"/>
        <v>24.375</v>
      </c>
      <c r="I44" s="120">
        <f t="shared" si="6"/>
        <v>32.505000000000003</v>
      </c>
      <c r="J44" s="120">
        <f t="shared" si="7"/>
        <v>34.65</v>
      </c>
      <c r="K44" s="120">
        <f t="shared" si="8"/>
        <v>24.009374999999999</v>
      </c>
      <c r="L44" s="120">
        <f t="shared" si="9"/>
        <v>32.179950000000005</v>
      </c>
    </row>
    <row r="45" spans="1:12" ht="19.899999999999999" customHeight="1">
      <c r="A45" s="108" t="s">
        <v>180</v>
      </c>
      <c r="B45" s="108" t="s">
        <v>273</v>
      </c>
      <c r="C45" s="108" t="s">
        <v>358</v>
      </c>
      <c r="D45" s="105">
        <v>1</v>
      </c>
      <c r="E45" s="105">
        <v>3</v>
      </c>
      <c r="F45" s="105">
        <v>2</v>
      </c>
      <c r="G45" s="106">
        <v>5</v>
      </c>
      <c r="H45" s="120">
        <f t="shared" si="5"/>
        <v>0.97499999999999998</v>
      </c>
      <c r="I45" s="120">
        <f t="shared" si="6"/>
        <v>2.9550000000000001</v>
      </c>
      <c r="J45" s="120">
        <f t="shared" si="7"/>
        <v>1.98</v>
      </c>
      <c r="K45" s="120">
        <f t="shared" si="8"/>
        <v>0.96037499999999998</v>
      </c>
      <c r="L45" s="120">
        <f t="shared" si="9"/>
        <v>2.9254500000000001</v>
      </c>
    </row>
    <row r="46" spans="1:12" ht="19.899999999999999" customHeight="1">
      <c r="A46" s="108" t="s">
        <v>181</v>
      </c>
      <c r="B46" s="108" t="s">
        <v>242</v>
      </c>
      <c r="C46" s="108" t="s">
        <v>331</v>
      </c>
      <c r="D46" s="105">
        <v>136</v>
      </c>
      <c r="E46" s="105">
        <v>143</v>
      </c>
      <c r="F46" s="105">
        <v>136</v>
      </c>
      <c r="G46" s="106">
        <v>132</v>
      </c>
      <c r="H46" s="120">
        <f t="shared" si="5"/>
        <v>132.6</v>
      </c>
      <c r="I46" s="120">
        <f t="shared" si="6"/>
        <v>140.85499999999999</v>
      </c>
      <c r="J46" s="120">
        <f t="shared" si="7"/>
        <v>134.63999999999999</v>
      </c>
      <c r="K46" s="120">
        <f t="shared" si="8"/>
        <v>130.61099999999999</v>
      </c>
      <c r="L46" s="120">
        <f t="shared" si="9"/>
        <v>139.44645</v>
      </c>
    </row>
    <row r="47" spans="1:12" ht="19.899999999999999" customHeight="1">
      <c r="A47" s="108" t="s">
        <v>181</v>
      </c>
      <c r="B47" s="108" t="s">
        <v>296</v>
      </c>
      <c r="C47" s="108" t="s">
        <v>380</v>
      </c>
      <c r="D47" s="105">
        <v>66</v>
      </c>
      <c r="E47" s="105">
        <v>75</v>
      </c>
      <c r="F47" s="105">
        <v>65</v>
      </c>
      <c r="G47" s="106">
        <v>62</v>
      </c>
      <c r="H47" s="120">
        <f t="shared" si="5"/>
        <v>64.349999999999994</v>
      </c>
      <c r="I47" s="120">
        <f t="shared" si="6"/>
        <v>73.875</v>
      </c>
      <c r="J47" s="120">
        <f t="shared" si="7"/>
        <v>64.349999999999994</v>
      </c>
      <c r="K47" s="120">
        <f t="shared" si="8"/>
        <v>63.384749999999997</v>
      </c>
      <c r="L47" s="120">
        <f t="shared" si="9"/>
        <v>73.136250000000004</v>
      </c>
    </row>
    <row r="48" spans="1:12" ht="19.899999999999999" customHeight="1">
      <c r="A48" s="108" t="s">
        <v>182</v>
      </c>
      <c r="B48" s="108" t="s">
        <v>243</v>
      </c>
      <c r="C48" s="108" t="s">
        <v>332</v>
      </c>
      <c r="D48" s="105">
        <v>67</v>
      </c>
      <c r="E48" s="105">
        <v>67</v>
      </c>
      <c r="F48" s="105">
        <v>82</v>
      </c>
      <c r="G48" s="106">
        <v>41</v>
      </c>
      <c r="H48" s="120">
        <f t="shared" si="5"/>
        <v>65.325000000000003</v>
      </c>
      <c r="I48" s="120">
        <f t="shared" si="6"/>
        <v>65.995000000000005</v>
      </c>
      <c r="J48" s="120">
        <f t="shared" si="7"/>
        <v>81.179999999999993</v>
      </c>
      <c r="K48" s="120">
        <f t="shared" si="8"/>
        <v>64.345124999999996</v>
      </c>
      <c r="L48" s="120">
        <f t="shared" si="9"/>
        <v>65.33505000000001</v>
      </c>
    </row>
    <row r="49" spans="1:12" ht="19.899999999999999" customHeight="1">
      <c r="A49" s="108" t="s">
        <v>193</v>
      </c>
      <c r="B49" s="108" t="s">
        <v>263</v>
      </c>
      <c r="C49" s="108" t="s">
        <v>193</v>
      </c>
      <c r="D49" s="105">
        <v>32</v>
      </c>
      <c r="E49" s="105">
        <v>26</v>
      </c>
      <c r="F49" s="105">
        <v>42</v>
      </c>
      <c r="G49" s="106">
        <v>28</v>
      </c>
      <c r="H49" s="120">
        <f t="shared" si="5"/>
        <v>31.2</v>
      </c>
      <c r="I49" s="120">
        <f t="shared" si="6"/>
        <v>25.61</v>
      </c>
      <c r="J49" s="120">
        <f t="shared" si="7"/>
        <v>41.58</v>
      </c>
      <c r="K49" s="120">
        <f t="shared" si="8"/>
        <v>30.731999999999999</v>
      </c>
      <c r="L49" s="120">
        <f t="shared" si="9"/>
        <v>25.353899999999999</v>
      </c>
    </row>
    <row r="50" spans="1:12" ht="19.899999999999999" customHeight="1">
      <c r="A50" s="108" t="s">
        <v>203</v>
      </c>
      <c r="B50" s="108" t="s">
        <v>284</v>
      </c>
      <c r="C50" s="108" t="s">
        <v>369</v>
      </c>
      <c r="D50" s="105">
        <v>44</v>
      </c>
      <c r="E50" s="105">
        <v>34</v>
      </c>
      <c r="F50" s="105">
        <v>21</v>
      </c>
      <c r="G50" s="106">
        <v>26</v>
      </c>
      <c r="H50" s="120">
        <f t="shared" si="5"/>
        <v>42.9</v>
      </c>
      <c r="I50" s="120">
        <f t="shared" si="6"/>
        <v>33.49</v>
      </c>
      <c r="J50" s="120">
        <f t="shared" si="7"/>
        <v>20.79</v>
      </c>
      <c r="K50" s="120">
        <f t="shared" si="8"/>
        <v>42.256499999999996</v>
      </c>
      <c r="L50" s="120">
        <f t="shared" si="9"/>
        <v>33.155100000000004</v>
      </c>
    </row>
    <row r="51" spans="1:12" ht="19.899999999999999" customHeight="1">
      <c r="A51" s="108" t="s">
        <v>176</v>
      </c>
      <c r="B51" s="108" t="s">
        <v>236</v>
      </c>
      <c r="C51" s="108" t="s">
        <v>325</v>
      </c>
      <c r="D51" s="105">
        <v>391</v>
      </c>
      <c r="E51" s="105">
        <v>392</v>
      </c>
      <c r="F51" s="105">
        <v>377</v>
      </c>
      <c r="G51" s="106">
        <v>370</v>
      </c>
      <c r="H51" s="120">
        <f t="shared" si="5"/>
        <v>381.22499999999997</v>
      </c>
      <c r="I51" s="120">
        <f t="shared" si="6"/>
        <v>386.12</v>
      </c>
      <c r="J51" s="120">
        <f t="shared" si="7"/>
        <v>373.23</v>
      </c>
      <c r="K51" s="120">
        <f t="shared" si="8"/>
        <v>375.50662499999999</v>
      </c>
      <c r="L51" s="120">
        <f t="shared" si="9"/>
        <v>382.25880000000001</v>
      </c>
    </row>
    <row r="52" spans="1:12" ht="19.899999999999999" customHeight="1">
      <c r="A52" s="108" t="s">
        <v>176</v>
      </c>
      <c r="B52" s="108" t="s">
        <v>236</v>
      </c>
      <c r="C52" s="108" t="s">
        <v>325</v>
      </c>
      <c r="D52" s="105">
        <v>274</v>
      </c>
      <c r="E52" s="105">
        <v>320</v>
      </c>
      <c r="F52" s="105">
        <v>269</v>
      </c>
      <c r="G52" s="106">
        <v>244</v>
      </c>
      <c r="H52" s="120">
        <f t="shared" si="5"/>
        <v>267.14999999999998</v>
      </c>
      <c r="I52" s="120">
        <f t="shared" si="6"/>
        <v>315.2</v>
      </c>
      <c r="J52" s="120">
        <f t="shared" si="7"/>
        <v>266.31</v>
      </c>
      <c r="K52" s="120">
        <f t="shared" si="8"/>
        <v>263.14274999999998</v>
      </c>
      <c r="L52" s="120">
        <f t="shared" si="9"/>
        <v>312.048</v>
      </c>
    </row>
    <row r="53" spans="1:12" ht="19.899999999999999" customHeight="1">
      <c r="A53" s="108" t="s">
        <v>196</v>
      </c>
      <c r="B53" s="108" t="s">
        <v>269</v>
      </c>
      <c r="C53" s="108" t="s">
        <v>354</v>
      </c>
      <c r="D53" s="105">
        <v>146</v>
      </c>
      <c r="E53" s="105">
        <v>138</v>
      </c>
      <c r="F53" s="105">
        <v>123</v>
      </c>
      <c r="G53" s="106">
        <v>118</v>
      </c>
      <c r="H53" s="120">
        <f t="shared" si="5"/>
        <v>142.35</v>
      </c>
      <c r="I53" s="120">
        <f t="shared" si="6"/>
        <v>135.93</v>
      </c>
      <c r="J53" s="120">
        <f t="shared" si="7"/>
        <v>121.77</v>
      </c>
      <c r="K53" s="120">
        <f t="shared" si="8"/>
        <v>140.21474999999998</v>
      </c>
      <c r="L53" s="120">
        <f t="shared" si="9"/>
        <v>134.57070000000002</v>
      </c>
    </row>
    <row r="54" spans="1:12" ht="19.899999999999999" customHeight="1">
      <c r="A54" s="108" t="s">
        <v>160</v>
      </c>
      <c r="B54" s="108" t="s">
        <v>218</v>
      </c>
      <c r="C54" s="108" t="s">
        <v>303</v>
      </c>
      <c r="D54" s="105">
        <v>368</v>
      </c>
      <c r="E54" s="105">
        <v>405</v>
      </c>
      <c r="F54" s="105">
        <v>386</v>
      </c>
      <c r="G54" s="106">
        <v>333</v>
      </c>
      <c r="H54" s="120">
        <f t="shared" si="5"/>
        <v>358.8</v>
      </c>
      <c r="I54" s="120">
        <f t="shared" si="6"/>
        <v>398.92500000000001</v>
      </c>
      <c r="J54" s="120">
        <f t="shared" si="7"/>
        <v>382.14</v>
      </c>
      <c r="K54" s="120">
        <f t="shared" si="8"/>
        <v>353.41800000000001</v>
      </c>
      <c r="L54" s="120">
        <f t="shared" si="9"/>
        <v>394.93574999999998</v>
      </c>
    </row>
    <row r="55" spans="1:12" ht="19.899999999999999" customHeight="1">
      <c r="A55" s="108" t="s">
        <v>160</v>
      </c>
      <c r="B55" s="108" t="s">
        <v>218</v>
      </c>
      <c r="C55" s="108" t="s">
        <v>303</v>
      </c>
      <c r="D55" s="105">
        <v>76</v>
      </c>
      <c r="E55" s="105">
        <v>177</v>
      </c>
      <c r="F55" s="105">
        <v>140</v>
      </c>
      <c r="G55" s="106">
        <v>161</v>
      </c>
      <c r="H55" s="120">
        <f t="shared" si="5"/>
        <v>74.099999999999994</v>
      </c>
      <c r="I55" s="120">
        <f t="shared" si="6"/>
        <v>174.345</v>
      </c>
      <c r="J55" s="120">
        <f t="shared" si="7"/>
        <v>138.6</v>
      </c>
      <c r="K55" s="120">
        <f t="shared" si="8"/>
        <v>72.988499999999988</v>
      </c>
      <c r="L55" s="120">
        <f t="shared" si="9"/>
        <v>172.60155</v>
      </c>
    </row>
    <row r="56" spans="1:12" ht="19.899999999999999" customHeight="1">
      <c r="A56" s="108" t="s">
        <v>160</v>
      </c>
      <c r="B56" s="108" t="s">
        <v>265</v>
      </c>
      <c r="C56" s="108" t="s">
        <v>350</v>
      </c>
      <c r="D56" s="105">
        <v>11</v>
      </c>
      <c r="E56" s="105">
        <v>19</v>
      </c>
      <c r="F56" s="105">
        <v>12</v>
      </c>
      <c r="G56" s="106">
        <v>15</v>
      </c>
      <c r="H56" s="120">
        <f t="shared" si="5"/>
        <v>10.725</v>
      </c>
      <c r="I56" s="120">
        <f t="shared" si="6"/>
        <v>18.715</v>
      </c>
      <c r="J56" s="120">
        <f t="shared" si="7"/>
        <v>11.879999999999999</v>
      </c>
      <c r="K56" s="120">
        <f t="shared" si="8"/>
        <v>10.564124999999999</v>
      </c>
      <c r="L56" s="120">
        <f t="shared" si="9"/>
        <v>18.527850000000001</v>
      </c>
    </row>
    <row r="57" spans="1:12" ht="19.899999999999999" customHeight="1">
      <c r="A57" s="108" t="s">
        <v>160</v>
      </c>
      <c r="B57" s="108" t="s">
        <v>280</v>
      </c>
      <c r="C57" s="108" t="s">
        <v>365</v>
      </c>
      <c r="D57" s="105">
        <v>49</v>
      </c>
      <c r="E57" s="105">
        <v>32</v>
      </c>
      <c r="F57" s="105">
        <v>35</v>
      </c>
      <c r="G57" s="106">
        <v>42</v>
      </c>
      <c r="H57" s="120">
        <f t="shared" si="5"/>
        <v>47.774999999999999</v>
      </c>
      <c r="I57" s="120">
        <f t="shared" si="6"/>
        <v>31.52</v>
      </c>
      <c r="J57" s="120">
        <f t="shared" si="7"/>
        <v>34.65</v>
      </c>
      <c r="K57" s="120">
        <f t="shared" si="8"/>
        <v>47.058374999999998</v>
      </c>
      <c r="L57" s="120">
        <f t="shared" si="9"/>
        <v>31.204799999999999</v>
      </c>
    </row>
    <row r="58" spans="1:12" ht="19.899999999999999" customHeight="1">
      <c r="A58" s="108" t="s">
        <v>385</v>
      </c>
      <c r="B58" s="108" t="s">
        <v>215</v>
      </c>
      <c r="C58" s="108" t="s">
        <v>305</v>
      </c>
      <c r="D58" s="105">
        <v>182</v>
      </c>
      <c r="E58" s="105">
        <v>163</v>
      </c>
      <c r="F58" s="105">
        <v>139</v>
      </c>
      <c r="G58" s="106">
        <v>136</v>
      </c>
      <c r="H58" s="120">
        <f t="shared" si="5"/>
        <v>177.45</v>
      </c>
      <c r="I58" s="120">
        <f t="shared" si="6"/>
        <v>160.55500000000001</v>
      </c>
      <c r="J58" s="120">
        <f t="shared" si="7"/>
        <v>137.60999999999999</v>
      </c>
      <c r="K58" s="120">
        <f t="shared" si="8"/>
        <v>174.78824999999998</v>
      </c>
      <c r="L58" s="120">
        <f t="shared" si="9"/>
        <v>158.94945000000001</v>
      </c>
    </row>
    <row r="59" spans="1:12" ht="19.899999999999999" customHeight="1">
      <c r="A59" s="108" t="s">
        <v>385</v>
      </c>
      <c r="B59" s="108" t="s">
        <v>215</v>
      </c>
      <c r="C59" s="108" t="s">
        <v>305</v>
      </c>
      <c r="D59" s="105">
        <v>74</v>
      </c>
      <c r="E59" s="105">
        <v>56</v>
      </c>
      <c r="F59" s="105">
        <v>94</v>
      </c>
      <c r="G59" s="106">
        <v>80</v>
      </c>
      <c r="H59" s="120">
        <f t="shared" si="5"/>
        <v>72.149999999999991</v>
      </c>
      <c r="I59" s="120">
        <f t="shared" si="6"/>
        <v>55.16</v>
      </c>
      <c r="J59" s="120">
        <f t="shared" si="7"/>
        <v>93.06</v>
      </c>
      <c r="K59" s="120">
        <f t="shared" si="8"/>
        <v>71.06774999999999</v>
      </c>
      <c r="L59" s="120">
        <f t="shared" si="9"/>
        <v>54.608399999999996</v>
      </c>
    </row>
    <row r="60" spans="1:12" ht="19.899999999999999" customHeight="1">
      <c r="A60" s="108" t="s">
        <v>167</v>
      </c>
      <c r="B60" s="108" t="s">
        <v>225</v>
      </c>
      <c r="C60" s="108" t="s">
        <v>314</v>
      </c>
      <c r="D60" s="105">
        <v>0</v>
      </c>
      <c r="E60" s="105">
        <v>49</v>
      </c>
      <c r="F60" s="105">
        <v>45</v>
      </c>
      <c r="G60" s="106">
        <v>40</v>
      </c>
      <c r="H60" s="120">
        <f t="shared" si="5"/>
        <v>0</v>
      </c>
      <c r="I60" s="120">
        <f t="shared" si="6"/>
        <v>48.265000000000001</v>
      </c>
      <c r="J60" s="120">
        <f t="shared" si="7"/>
        <v>44.55</v>
      </c>
      <c r="K60" s="120">
        <f t="shared" si="8"/>
        <v>0</v>
      </c>
      <c r="L60" s="120">
        <f t="shared" si="9"/>
        <v>47.782350000000001</v>
      </c>
    </row>
    <row r="61" spans="1:12" ht="19.899999999999999" customHeight="1">
      <c r="A61" s="108" t="s">
        <v>167</v>
      </c>
      <c r="B61" s="108" t="s">
        <v>225</v>
      </c>
      <c r="C61" s="108" t="s">
        <v>314</v>
      </c>
      <c r="D61" s="105">
        <v>114</v>
      </c>
      <c r="E61" s="105">
        <v>117</v>
      </c>
      <c r="F61" s="105">
        <v>99</v>
      </c>
      <c r="G61" s="106">
        <v>100</v>
      </c>
      <c r="H61" s="120">
        <f t="shared" si="5"/>
        <v>111.14999999999999</v>
      </c>
      <c r="I61" s="120">
        <f t="shared" si="6"/>
        <v>115.245</v>
      </c>
      <c r="J61" s="120">
        <f t="shared" si="7"/>
        <v>98.01</v>
      </c>
      <c r="K61" s="120">
        <f t="shared" si="8"/>
        <v>109.48275</v>
      </c>
      <c r="L61" s="120">
        <f t="shared" si="9"/>
        <v>114.09255</v>
      </c>
    </row>
    <row r="62" spans="1:12" ht="19.899999999999999" customHeight="1">
      <c r="A62" s="108" t="s">
        <v>167</v>
      </c>
      <c r="B62" s="108" t="s">
        <v>268</v>
      </c>
      <c r="C62" s="108" t="s">
        <v>353</v>
      </c>
      <c r="D62" s="105">
        <v>38</v>
      </c>
      <c r="E62" s="105">
        <v>40</v>
      </c>
      <c r="F62" s="105">
        <v>52</v>
      </c>
      <c r="G62" s="106">
        <v>30</v>
      </c>
      <c r="H62" s="120">
        <f t="shared" si="5"/>
        <v>37.049999999999997</v>
      </c>
      <c r="I62" s="120">
        <f t="shared" si="6"/>
        <v>39.4</v>
      </c>
      <c r="J62" s="120">
        <f t="shared" si="7"/>
        <v>51.48</v>
      </c>
      <c r="K62" s="120">
        <f t="shared" si="8"/>
        <v>36.494249999999994</v>
      </c>
      <c r="L62" s="120">
        <f t="shared" si="9"/>
        <v>39.006</v>
      </c>
    </row>
    <row r="63" spans="1:12" ht="19.899999999999999" customHeight="1">
      <c r="A63" s="108" t="s">
        <v>157</v>
      </c>
      <c r="B63" s="108" t="s">
        <v>214</v>
      </c>
      <c r="C63" s="108" t="s">
        <v>304</v>
      </c>
      <c r="D63" s="105">
        <v>225</v>
      </c>
      <c r="E63" s="105">
        <v>219</v>
      </c>
      <c r="F63" s="105">
        <v>205</v>
      </c>
      <c r="G63" s="106">
        <v>190</v>
      </c>
      <c r="H63" s="120">
        <f t="shared" si="5"/>
        <v>219.375</v>
      </c>
      <c r="I63" s="120">
        <f t="shared" si="6"/>
        <v>215.715</v>
      </c>
      <c r="J63" s="120">
        <f t="shared" si="7"/>
        <v>202.95</v>
      </c>
      <c r="K63" s="120">
        <f t="shared" si="8"/>
        <v>216.08437499999999</v>
      </c>
      <c r="L63" s="120">
        <f t="shared" si="9"/>
        <v>213.55785</v>
      </c>
    </row>
    <row r="64" spans="1:12" ht="19.899999999999999" customHeight="1">
      <c r="A64" s="108" t="s">
        <v>185</v>
      </c>
      <c r="B64" s="108" t="s">
        <v>249</v>
      </c>
      <c r="C64" s="108" t="s">
        <v>335</v>
      </c>
      <c r="D64" s="105">
        <v>54</v>
      </c>
      <c r="E64" s="105">
        <v>35</v>
      </c>
      <c r="F64" s="105">
        <v>52</v>
      </c>
      <c r="G64" s="106">
        <v>44</v>
      </c>
      <c r="H64" s="120">
        <f t="shared" si="5"/>
        <v>52.65</v>
      </c>
      <c r="I64" s="120">
        <f t="shared" si="6"/>
        <v>34.475000000000001</v>
      </c>
      <c r="J64" s="120">
        <f t="shared" si="7"/>
        <v>51.48</v>
      </c>
      <c r="K64" s="120">
        <f t="shared" si="8"/>
        <v>51.860250000000001</v>
      </c>
      <c r="L64" s="120">
        <f t="shared" si="9"/>
        <v>34.130250000000004</v>
      </c>
    </row>
    <row r="65" spans="1:12" ht="19.899999999999999" customHeight="1">
      <c r="A65" s="108" t="s">
        <v>172</v>
      </c>
      <c r="B65" s="108" t="s">
        <v>299</v>
      </c>
      <c r="C65" s="108" t="s">
        <v>383</v>
      </c>
      <c r="D65" s="105">
        <v>23</v>
      </c>
      <c r="E65" s="105">
        <v>24</v>
      </c>
      <c r="F65" s="105">
        <v>14</v>
      </c>
      <c r="G65" s="106">
        <v>15</v>
      </c>
      <c r="H65" s="120">
        <f t="shared" si="5"/>
        <v>22.425000000000001</v>
      </c>
      <c r="I65" s="120">
        <f t="shared" si="6"/>
        <v>23.64</v>
      </c>
      <c r="J65" s="120">
        <f t="shared" si="7"/>
        <v>13.86</v>
      </c>
      <c r="K65" s="120">
        <f t="shared" si="8"/>
        <v>22.088625</v>
      </c>
      <c r="L65" s="120">
        <f t="shared" si="9"/>
        <v>23.403600000000001</v>
      </c>
    </row>
    <row r="66" spans="1:12" ht="19.899999999999999" customHeight="1">
      <c r="A66" s="108" t="s">
        <v>172</v>
      </c>
      <c r="B66" s="108" t="s">
        <v>232</v>
      </c>
      <c r="C66" s="108" t="s">
        <v>321</v>
      </c>
      <c r="D66" s="105">
        <v>351</v>
      </c>
      <c r="E66" s="105">
        <v>334</v>
      </c>
      <c r="F66" s="105">
        <v>302</v>
      </c>
      <c r="G66" s="106">
        <v>257</v>
      </c>
      <c r="H66" s="120">
        <f t="shared" si="5"/>
        <v>342.22499999999997</v>
      </c>
      <c r="I66" s="120">
        <f t="shared" si="6"/>
        <v>328.99</v>
      </c>
      <c r="J66" s="120">
        <f t="shared" si="7"/>
        <v>298.98</v>
      </c>
      <c r="K66" s="120">
        <f t="shared" si="8"/>
        <v>337.09162499999996</v>
      </c>
      <c r="L66" s="120">
        <f t="shared" si="9"/>
        <v>325.70010000000002</v>
      </c>
    </row>
    <row r="67" spans="1:12" ht="19.899999999999999" customHeight="1">
      <c r="A67" s="108" t="s">
        <v>172</v>
      </c>
      <c r="B67" s="108" t="s">
        <v>232</v>
      </c>
      <c r="C67" s="108" t="s">
        <v>321</v>
      </c>
      <c r="D67" s="105">
        <v>128</v>
      </c>
      <c r="E67" s="105">
        <v>148</v>
      </c>
      <c r="F67" s="105">
        <v>118</v>
      </c>
      <c r="G67" s="106">
        <v>85</v>
      </c>
      <c r="H67" s="120">
        <f t="shared" si="5"/>
        <v>124.8</v>
      </c>
      <c r="I67" s="120">
        <f t="shared" si="6"/>
        <v>145.78</v>
      </c>
      <c r="J67" s="120">
        <f t="shared" si="7"/>
        <v>116.82</v>
      </c>
      <c r="K67" s="120">
        <f t="shared" si="8"/>
        <v>122.928</v>
      </c>
      <c r="L67" s="120">
        <f t="shared" si="9"/>
        <v>144.32220000000001</v>
      </c>
    </row>
    <row r="68" spans="1:12" ht="19.899999999999999" customHeight="1">
      <c r="A68" s="108" t="s">
        <v>159</v>
      </c>
      <c r="B68" s="108" t="s">
        <v>217</v>
      </c>
      <c r="C68" s="108" t="s">
        <v>307</v>
      </c>
      <c r="D68" s="105">
        <v>270</v>
      </c>
      <c r="E68" s="105">
        <v>296</v>
      </c>
      <c r="F68" s="105">
        <v>299</v>
      </c>
      <c r="G68" s="106">
        <v>301</v>
      </c>
      <c r="H68" s="120">
        <f t="shared" si="5"/>
        <v>263.25</v>
      </c>
      <c r="I68" s="120">
        <f t="shared" si="6"/>
        <v>291.56</v>
      </c>
      <c r="J68" s="120">
        <f t="shared" si="7"/>
        <v>296.01</v>
      </c>
      <c r="K68" s="120">
        <f t="shared" si="8"/>
        <v>259.30124999999998</v>
      </c>
      <c r="L68" s="120">
        <f t="shared" si="9"/>
        <v>288.64440000000002</v>
      </c>
    </row>
    <row r="69" spans="1:12" ht="19.899999999999999" customHeight="1">
      <c r="A69" s="108" t="s">
        <v>159</v>
      </c>
      <c r="B69" s="108" t="s">
        <v>217</v>
      </c>
      <c r="C69" s="108" t="s">
        <v>307</v>
      </c>
      <c r="D69" s="105">
        <v>215</v>
      </c>
      <c r="E69" s="105">
        <v>217</v>
      </c>
      <c r="F69" s="105">
        <v>197</v>
      </c>
      <c r="G69" s="106">
        <v>202</v>
      </c>
      <c r="H69" s="120">
        <f t="shared" si="5"/>
        <v>209.625</v>
      </c>
      <c r="I69" s="120">
        <f t="shared" si="6"/>
        <v>213.745</v>
      </c>
      <c r="J69" s="120">
        <f t="shared" si="7"/>
        <v>195.03</v>
      </c>
      <c r="K69" s="120">
        <f t="shared" si="8"/>
        <v>206.480625</v>
      </c>
      <c r="L69" s="120">
        <f t="shared" si="9"/>
        <v>211.60755</v>
      </c>
    </row>
    <row r="70" spans="1:12" ht="19.899999999999999" customHeight="1">
      <c r="A70" s="108" t="s">
        <v>159</v>
      </c>
      <c r="B70" s="108" t="s">
        <v>226</v>
      </c>
      <c r="C70" s="108" t="s">
        <v>315</v>
      </c>
      <c r="D70" s="105">
        <v>124</v>
      </c>
      <c r="E70" s="105">
        <v>83</v>
      </c>
      <c r="F70" s="105">
        <v>81</v>
      </c>
      <c r="G70" s="106">
        <v>109</v>
      </c>
      <c r="H70" s="120">
        <f t="shared" si="5"/>
        <v>120.89999999999999</v>
      </c>
      <c r="I70" s="120">
        <f t="shared" si="6"/>
        <v>81.754999999999995</v>
      </c>
      <c r="J70" s="120">
        <f t="shared" si="7"/>
        <v>80.19</v>
      </c>
      <c r="K70" s="120">
        <f t="shared" si="8"/>
        <v>119.08649999999999</v>
      </c>
      <c r="L70" s="120">
        <f t="shared" si="9"/>
        <v>80.937449999999998</v>
      </c>
    </row>
    <row r="71" spans="1:12" ht="19.899999999999999" customHeight="1">
      <c r="A71" s="108" t="s">
        <v>159</v>
      </c>
      <c r="B71" s="108" t="s">
        <v>226</v>
      </c>
      <c r="C71" s="108" t="s">
        <v>315</v>
      </c>
      <c r="D71" s="105">
        <v>0</v>
      </c>
      <c r="E71" s="105">
        <v>24</v>
      </c>
      <c r="F71" s="105">
        <v>18</v>
      </c>
      <c r="G71" s="106">
        <v>26</v>
      </c>
      <c r="H71" s="120">
        <f t="shared" si="5"/>
        <v>0</v>
      </c>
      <c r="I71" s="120">
        <f t="shared" si="6"/>
        <v>23.64</v>
      </c>
      <c r="J71" s="120">
        <f t="shared" si="7"/>
        <v>17.82</v>
      </c>
      <c r="K71" s="120">
        <f t="shared" si="8"/>
        <v>0</v>
      </c>
      <c r="L71" s="120">
        <f t="shared" si="9"/>
        <v>23.403600000000001</v>
      </c>
    </row>
    <row r="72" spans="1:12" ht="19.899999999999999" customHeight="1">
      <c r="A72" s="108" t="s">
        <v>159</v>
      </c>
      <c r="B72" s="108" t="s">
        <v>229</v>
      </c>
      <c r="C72" s="108" t="s">
        <v>318</v>
      </c>
      <c r="D72" s="105">
        <v>219</v>
      </c>
      <c r="E72" s="105">
        <v>218</v>
      </c>
      <c r="F72" s="105">
        <v>173</v>
      </c>
      <c r="G72" s="106">
        <v>176</v>
      </c>
      <c r="H72" s="120">
        <f t="shared" si="5"/>
        <v>213.52500000000001</v>
      </c>
      <c r="I72" s="120">
        <f t="shared" si="6"/>
        <v>214.73</v>
      </c>
      <c r="J72" s="120">
        <f t="shared" si="7"/>
        <v>171.27</v>
      </c>
      <c r="K72" s="120">
        <f t="shared" si="8"/>
        <v>210.322125</v>
      </c>
      <c r="L72" s="120">
        <f t="shared" si="9"/>
        <v>212.58269999999999</v>
      </c>
    </row>
    <row r="73" spans="1:12" ht="19.899999999999999" customHeight="1">
      <c r="A73" s="108" t="s">
        <v>159</v>
      </c>
      <c r="B73" s="108" t="s">
        <v>229</v>
      </c>
      <c r="C73" s="108" t="s">
        <v>318</v>
      </c>
      <c r="D73" s="105">
        <v>254</v>
      </c>
      <c r="E73" s="105">
        <v>266</v>
      </c>
      <c r="F73" s="105">
        <v>257</v>
      </c>
      <c r="G73" s="106">
        <v>268</v>
      </c>
      <c r="H73" s="120">
        <f t="shared" si="5"/>
        <v>247.65</v>
      </c>
      <c r="I73" s="120">
        <f t="shared" si="6"/>
        <v>262.01</v>
      </c>
      <c r="J73" s="120">
        <f t="shared" si="7"/>
        <v>254.43</v>
      </c>
      <c r="K73" s="120">
        <f t="shared" si="8"/>
        <v>243.93525</v>
      </c>
      <c r="L73" s="120">
        <f t="shared" si="9"/>
        <v>259.38990000000001</v>
      </c>
    </row>
    <row r="74" spans="1:12" ht="19.899999999999999" customHeight="1">
      <c r="A74" s="108" t="s">
        <v>190</v>
      </c>
      <c r="B74" s="108" t="s">
        <v>254</v>
      </c>
      <c r="C74" s="108" t="s">
        <v>342</v>
      </c>
      <c r="D74" s="105">
        <v>31</v>
      </c>
      <c r="E74" s="105">
        <v>33</v>
      </c>
      <c r="F74" s="105">
        <v>28</v>
      </c>
      <c r="G74" s="106">
        <v>21</v>
      </c>
      <c r="H74" s="120">
        <f t="shared" si="5"/>
        <v>30.224999999999998</v>
      </c>
      <c r="I74" s="120">
        <f t="shared" si="6"/>
        <v>32.505000000000003</v>
      </c>
      <c r="J74" s="120">
        <f t="shared" si="7"/>
        <v>27.72</v>
      </c>
      <c r="K74" s="120">
        <f t="shared" si="8"/>
        <v>29.771624999999997</v>
      </c>
      <c r="L74" s="120">
        <f t="shared" si="9"/>
        <v>32.179950000000005</v>
      </c>
    </row>
    <row r="75" spans="1:12" ht="19.899999999999999" customHeight="1">
      <c r="A75" s="108" t="s">
        <v>190</v>
      </c>
      <c r="B75" s="108" t="s">
        <v>255</v>
      </c>
      <c r="C75" s="108" t="s">
        <v>343</v>
      </c>
      <c r="D75" s="105">
        <v>89</v>
      </c>
      <c r="E75" s="105">
        <v>116</v>
      </c>
      <c r="F75" s="105">
        <v>105</v>
      </c>
      <c r="G75" s="106">
        <v>113</v>
      </c>
      <c r="H75" s="120">
        <f t="shared" si="5"/>
        <v>86.774999999999991</v>
      </c>
      <c r="I75" s="120">
        <f t="shared" si="6"/>
        <v>114.26</v>
      </c>
      <c r="J75" s="120">
        <f t="shared" si="7"/>
        <v>103.95</v>
      </c>
      <c r="K75" s="120">
        <f t="shared" si="8"/>
        <v>85.47337499999999</v>
      </c>
      <c r="L75" s="120">
        <f t="shared" si="9"/>
        <v>113.1174</v>
      </c>
    </row>
    <row r="76" spans="1:12" ht="19.899999999999999" customHeight="1">
      <c r="A76" s="108" t="s">
        <v>190</v>
      </c>
      <c r="B76" s="108" t="s">
        <v>257</v>
      </c>
      <c r="C76" s="108" t="s">
        <v>319</v>
      </c>
      <c r="D76" s="105">
        <v>39</v>
      </c>
      <c r="E76" s="105">
        <v>40</v>
      </c>
      <c r="F76" s="105">
        <v>29</v>
      </c>
      <c r="G76" s="106">
        <v>33</v>
      </c>
      <c r="H76" s="120">
        <f t="shared" si="5"/>
        <v>38.024999999999999</v>
      </c>
      <c r="I76" s="120">
        <f t="shared" si="6"/>
        <v>39.4</v>
      </c>
      <c r="J76" s="120">
        <f t="shared" si="7"/>
        <v>28.71</v>
      </c>
      <c r="K76" s="120">
        <f t="shared" si="8"/>
        <v>37.454625</v>
      </c>
      <c r="L76" s="120">
        <f t="shared" si="9"/>
        <v>39.006</v>
      </c>
    </row>
    <row r="77" spans="1:12" ht="19.899999999999999" customHeight="1">
      <c r="A77" s="108" t="s">
        <v>190</v>
      </c>
      <c r="B77" s="108" t="s">
        <v>258</v>
      </c>
      <c r="C77" s="108" t="s">
        <v>345</v>
      </c>
      <c r="D77" s="105">
        <v>30</v>
      </c>
      <c r="E77" s="105">
        <v>41</v>
      </c>
      <c r="F77" s="105">
        <v>29</v>
      </c>
      <c r="G77" s="106">
        <v>28</v>
      </c>
      <c r="H77" s="120">
        <f t="shared" si="5"/>
        <v>29.25</v>
      </c>
      <c r="I77" s="120">
        <f t="shared" si="6"/>
        <v>40.384999999999998</v>
      </c>
      <c r="J77" s="120">
        <f t="shared" si="7"/>
        <v>28.71</v>
      </c>
      <c r="K77" s="120">
        <f t="shared" si="8"/>
        <v>28.811250000000001</v>
      </c>
      <c r="L77" s="120">
        <f t="shared" si="9"/>
        <v>39.98115</v>
      </c>
    </row>
    <row r="78" spans="1:12" ht="19.899999999999999" customHeight="1">
      <c r="A78" s="108" t="s">
        <v>190</v>
      </c>
      <c r="B78" s="108" t="s">
        <v>295</v>
      </c>
      <c r="C78" s="108" t="s">
        <v>379</v>
      </c>
      <c r="D78" s="105">
        <v>38</v>
      </c>
      <c r="E78" s="105">
        <v>43</v>
      </c>
      <c r="F78" s="105">
        <v>38</v>
      </c>
      <c r="G78" s="106">
        <v>56</v>
      </c>
      <c r="H78" s="120">
        <f t="shared" si="5"/>
        <v>37.049999999999997</v>
      </c>
      <c r="I78" s="120">
        <f t="shared" si="6"/>
        <v>42.354999999999997</v>
      </c>
      <c r="J78" s="120">
        <f t="shared" si="7"/>
        <v>37.619999999999997</v>
      </c>
      <c r="K78" s="120">
        <f t="shared" si="8"/>
        <v>36.494249999999994</v>
      </c>
      <c r="L78" s="120">
        <f t="shared" si="9"/>
        <v>41.931449999999998</v>
      </c>
    </row>
    <row r="79" spans="1:12" ht="19.899999999999999" customHeight="1">
      <c r="A79" s="108" t="s">
        <v>190</v>
      </c>
      <c r="B79" s="108" t="s">
        <v>278</v>
      </c>
      <c r="C79" s="108" t="s">
        <v>363</v>
      </c>
      <c r="D79" s="105">
        <v>21</v>
      </c>
      <c r="E79" s="105">
        <v>29</v>
      </c>
      <c r="F79" s="105">
        <v>16</v>
      </c>
      <c r="G79" s="106">
        <v>23</v>
      </c>
      <c r="H79" s="120">
        <f t="shared" ref="H79" si="10">D79*0.975</f>
        <v>20.474999999999998</v>
      </c>
      <c r="I79" s="120">
        <f t="shared" ref="I79" si="11">E79*0.985</f>
        <v>28.565000000000001</v>
      </c>
      <c r="J79" s="120">
        <f t="shared" ref="J79" si="12">F79*0.99</f>
        <v>15.84</v>
      </c>
      <c r="K79" s="120">
        <f t="shared" ref="K79" si="13">H79*0.985</f>
        <v>20.167874999999999</v>
      </c>
      <c r="L79" s="120">
        <f t="shared" ref="L79" si="14">I79*0.99</f>
        <v>28.279350000000001</v>
      </c>
    </row>
    <row r="80" spans="1:12" ht="19.899999999999999" customHeight="1">
      <c r="A80" s="108" t="s">
        <v>156</v>
      </c>
      <c r="B80" s="108" t="s">
        <v>213</v>
      </c>
      <c r="C80" s="108" t="s">
        <v>303</v>
      </c>
      <c r="D80" s="105">
        <v>64</v>
      </c>
      <c r="E80" s="105">
        <v>114</v>
      </c>
      <c r="F80" s="105">
        <v>106</v>
      </c>
      <c r="G80" s="106">
        <v>101</v>
      </c>
      <c r="H80" s="120">
        <f t="shared" ref="H80:H95" si="15">D80*0.975</f>
        <v>62.4</v>
      </c>
      <c r="I80" s="120">
        <f t="shared" ref="I80:I95" si="16">E80*0.985</f>
        <v>112.28999999999999</v>
      </c>
      <c r="J80" s="120">
        <f t="shared" ref="J80:J95" si="17">F80*0.99</f>
        <v>104.94</v>
      </c>
      <c r="K80" s="120">
        <f t="shared" ref="K80:K95" si="18">H80*0.985</f>
        <v>61.463999999999999</v>
      </c>
      <c r="L80" s="120">
        <f t="shared" ref="L80:L95" si="19">I80*0.99</f>
        <v>111.16709999999999</v>
      </c>
    </row>
    <row r="81" spans="1:12" ht="19.899999999999999" customHeight="1">
      <c r="A81" s="108" t="s">
        <v>156</v>
      </c>
      <c r="B81" s="108" t="s">
        <v>213</v>
      </c>
      <c r="C81" s="108" t="s">
        <v>303</v>
      </c>
      <c r="D81" s="105">
        <v>192</v>
      </c>
      <c r="E81" s="105">
        <v>154</v>
      </c>
      <c r="F81" s="105">
        <v>139</v>
      </c>
      <c r="G81" s="106">
        <v>133</v>
      </c>
      <c r="H81" s="120">
        <f t="shared" si="15"/>
        <v>187.2</v>
      </c>
      <c r="I81" s="120">
        <f t="shared" si="16"/>
        <v>151.69</v>
      </c>
      <c r="J81" s="120">
        <f t="shared" si="17"/>
        <v>137.60999999999999</v>
      </c>
      <c r="K81" s="120">
        <f t="shared" si="18"/>
        <v>184.392</v>
      </c>
      <c r="L81" s="120">
        <f t="shared" si="19"/>
        <v>150.17310000000001</v>
      </c>
    </row>
    <row r="82" spans="1:12" ht="19.899999999999999" customHeight="1">
      <c r="A82" s="108" t="s">
        <v>162</v>
      </c>
      <c r="B82" s="108" t="s">
        <v>220</v>
      </c>
      <c r="C82" s="108" t="s">
        <v>309</v>
      </c>
      <c r="D82" s="105">
        <v>130</v>
      </c>
      <c r="E82" s="105">
        <v>200</v>
      </c>
      <c r="F82" s="105">
        <v>165</v>
      </c>
      <c r="G82" s="106">
        <v>168</v>
      </c>
      <c r="H82" s="120">
        <f t="shared" si="15"/>
        <v>126.75</v>
      </c>
      <c r="I82" s="120">
        <f t="shared" si="16"/>
        <v>197</v>
      </c>
      <c r="J82" s="120">
        <f t="shared" si="17"/>
        <v>163.35</v>
      </c>
      <c r="K82" s="120">
        <f t="shared" si="18"/>
        <v>124.84875</v>
      </c>
      <c r="L82" s="120">
        <f t="shared" si="19"/>
        <v>195.03</v>
      </c>
    </row>
    <row r="83" spans="1:12" ht="19.899999999999999" customHeight="1">
      <c r="A83" s="108" t="s">
        <v>162</v>
      </c>
      <c r="B83" s="108" t="s">
        <v>220</v>
      </c>
      <c r="C83" s="108" t="s">
        <v>309</v>
      </c>
      <c r="D83" s="105">
        <v>228</v>
      </c>
      <c r="E83" s="105">
        <v>290</v>
      </c>
      <c r="F83" s="105">
        <v>268</v>
      </c>
      <c r="G83" s="106">
        <v>247</v>
      </c>
      <c r="H83" s="120">
        <f t="shared" si="15"/>
        <v>222.29999999999998</v>
      </c>
      <c r="I83" s="120">
        <f t="shared" si="16"/>
        <v>285.64999999999998</v>
      </c>
      <c r="J83" s="120">
        <f t="shared" si="17"/>
        <v>265.32</v>
      </c>
      <c r="K83" s="120">
        <f t="shared" si="18"/>
        <v>218.96549999999999</v>
      </c>
      <c r="L83" s="120">
        <f t="shared" si="19"/>
        <v>282.79349999999999</v>
      </c>
    </row>
    <row r="84" spans="1:12" ht="19.899999999999999" customHeight="1">
      <c r="A84" s="108" t="s">
        <v>202</v>
      </c>
      <c r="B84" s="108" t="s">
        <v>283</v>
      </c>
      <c r="C84" s="108" t="s">
        <v>368</v>
      </c>
      <c r="D84" s="105">
        <v>73</v>
      </c>
      <c r="E84" s="105">
        <v>97</v>
      </c>
      <c r="F84" s="105">
        <v>98</v>
      </c>
      <c r="G84" s="106">
        <v>92</v>
      </c>
      <c r="H84" s="120">
        <f t="shared" si="15"/>
        <v>71.174999999999997</v>
      </c>
      <c r="I84" s="120">
        <f t="shared" si="16"/>
        <v>95.545000000000002</v>
      </c>
      <c r="J84" s="120">
        <f t="shared" si="17"/>
        <v>97.02</v>
      </c>
      <c r="K84" s="120">
        <f t="shared" si="18"/>
        <v>70.10737499999999</v>
      </c>
      <c r="L84" s="120">
        <f t="shared" si="19"/>
        <v>94.589550000000003</v>
      </c>
    </row>
    <row r="85" spans="1:12" ht="19.899999999999999" customHeight="1">
      <c r="A85" s="108" t="s">
        <v>195</v>
      </c>
      <c r="B85" s="108" t="s">
        <v>267</v>
      </c>
      <c r="C85" s="108" t="s">
        <v>352</v>
      </c>
      <c r="D85" s="105">
        <v>68</v>
      </c>
      <c r="E85" s="105">
        <v>63</v>
      </c>
      <c r="F85" s="105">
        <v>36</v>
      </c>
      <c r="G85" s="106">
        <v>48</v>
      </c>
      <c r="H85" s="120">
        <f t="shared" si="15"/>
        <v>66.3</v>
      </c>
      <c r="I85" s="120">
        <f t="shared" si="16"/>
        <v>62.055</v>
      </c>
      <c r="J85" s="120">
        <f t="shared" si="17"/>
        <v>35.64</v>
      </c>
      <c r="K85" s="120">
        <f t="shared" si="18"/>
        <v>65.305499999999995</v>
      </c>
      <c r="L85" s="120">
        <f t="shared" si="19"/>
        <v>61.434449999999998</v>
      </c>
    </row>
    <row r="86" spans="1:12" ht="19.899999999999999" customHeight="1">
      <c r="A86" s="108" t="s">
        <v>192</v>
      </c>
      <c r="B86" s="108" t="s">
        <v>259</v>
      </c>
      <c r="C86" s="108" t="s">
        <v>346</v>
      </c>
      <c r="D86" s="105">
        <v>100</v>
      </c>
      <c r="E86" s="105">
        <v>96</v>
      </c>
      <c r="F86" s="105">
        <v>96</v>
      </c>
      <c r="G86" s="106">
        <v>95</v>
      </c>
      <c r="H86" s="120">
        <f t="shared" si="15"/>
        <v>97.5</v>
      </c>
      <c r="I86" s="120">
        <f t="shared" si="16"/>
        <v>94.56</v>
      </c>
      <c r="J86" s="120">
        <f t="shared" si="17"/>
        <v>95.039999999999992</v>
      </c>
      <c r="K86" s="120">
        <f t="shared" si="18"/>
        <v>96.037499999999994</v>
      </c>
      <c r="L86" s="120">
        <f t="shared" si="19"/>
        <v>93.614400000000003</v>
      </c>
    </row>
    <row r="87" spans="1:12" ht="19.899999999999999" customHeight="1">
      <c r="A87" s="108" t="s">
        <v>192</v>
      </c>
      <c r="B87" s="108" t="s">
        <v>259</v>
      </c>
      <c r="C87" s="108" t="s">
        <v>346</v>
      </c>
      <c r="D87" s="105">
        <v>50</v>
      </c>
      <c r="E87" s="105">
        <v>65</v>
      </c>
      <c r="F87" s="105">
        <v>70</v>
      </c>
      <c r="G87" s="106">
        <v>64</v>
      </c>
      <c r="H87" s="120">
        <f t="shared" si="15"/>
        <v>48.75</v>
      </c>
      <c r="I87" s="120">
        <f t="shared" si="16"/>
        <v>64.025000000000006</v>
      </c>
      <c r="J87" s="120">
        <f t="shared" si="17"/>
        <v>69.3</v>
      </c>
      <c r="K87" s="120">
        <f t="shared" si="18"/>
        <v>48.018749999999997</v>
      </c>
      <c r="L87" s="120">
        <f t="shared" si="19"/>
        <v>63.384750000000004</v>
      </c>
    </row>
    <row r="88" spans="1:12" ht="19.899999999999999" customHeight="1">
      <c r="A88" s="108" t="s">
        <v>191</v>
      </c>
      <c r="B88" s="108" t="s">
        <v>256</v>
      </c>
      <c r="C88" s="108" t="s">
        <v>344</v>
      </c>
      <c r="D88" s="105">
        <v>91</v>
      </c>
      <c r="E88" s="105">
        <v>93</v>
      </c>
      <c r="F88" s="105">
        <v>94</v>
      </c>
      <c r="G88" s="106">
        <v>88</v>
      </c>
      <c r="H88" s="120">
        <f t="shared" si="15"/>
        <v>88.724999999999994</v>
      </c>
      <c r="I88" s="120">
        <f t="shared" si="16"/>
        <v>91.605000000000004</v>
      </c>
      <c r="J88" s="120">
        <f t="shared" si="17"/>
        <v>93.06</v>
      </c>
      <c r="K88" s="120">
        <f t="shared" si="18"/>
        <v>87.394124999999988</v>
      </c>
      <c r="L88" s="120">
        <f t="shared" si="19"/>
        <v>90.688950000000006</v>
      </c>
    </row>
    <row r="89" spans="1:12" ht="19.899999999999999" customHeight="1">
      <c r="A89" s="108" t="s">
        <v>191</v>
      </c>
      <c r="B89" s="108" t="s">
        <v>290</v>
      </c>
      <c r="C89" s="108" t="s">
        <v>375</v>
      </c>
      <c r="D89" s="105">
        <v>37</v>
      </c>
      <c r="E89" s="105">
        <v>27</v>
      </c>
      <c r="F89" s="105">
        <v>32</v>
      </c>
      <c r="G89" s="106">
        <v>29</v>
      </c>
      <c r="H89" s="120">
        <f t="shared" si="15"/>
        <v>36.074999999999996</v>
      </c>
      <c r="I89" s="120">
        <f t="shared" si="16"/>
        <v>26.594999999999999</v>
      </c>
      <c r="J89" s="120">
        <f t="shared" si="17"/>
        <v>31.68</v>
      </c>
      <c r="K89" s="120">
        <f t="shared" si="18"/>
        <v>35.533874999999995</v>
      </c>
      <c r="L89" s="120">
        <f t="shared" si="19"/>
        <v>26.329049999999999</v>
      </c>
    </row>
    <row r="90" spans="1:12" ht="19.899999999999999" customHeight="1">
      <c r="A90" s="108" t="s">
        <v>201</v>
      </c>
      <c r="B90" s="108" t="s">
        <v>282</v>
      </c>
      <c r="C90" s="108" t="s">
        <v>367</v>
      </c>
      <c r="D90" s="105">
        <v>46</v>
      </c>
      <c r="E90" s="105">
        <v>53</v>
      </c>
      <c r="F90" s="105">
        <v>44</v>
      </c>
      <c r="G90" s="106">
        <v>62</v>
      </c>
      <c r="H90" s="120">
        <f t="shared" si="15"/>
        <v>44.85</v>
      </c>
      <c r="I90" s="120">
        <f t="shared" si="16"/>
        <v>52.204999999999998</v>
      </c>
      <c r="J90" s="120">
        <f t="shared" si="17"/>
        <v>43.56</v>
      </c>
      <c r="K90" s="120">
        <f t="shared" si="18"/>
        <v>44.177250000000001</v>
      </c>
      <c r="L90" s="120">
        <f t="shared" si="19"/>
        <v>51.682949999999998</v>
      </c>
    </row>
    <row r="91" spans="1:12" ht="19.899999999999999" customHeight="1">
      <c r="A91" s="108" t="s">
        <v>186</v>
      </c>
      <c r="B91" s="108" t="s">
        <v>250</v>
      </c>
      <c r="C91" s="108" t="s">
        <v>338</v>
      </c>
      <c r="D91" s="105">
        <v>36</v>
      </c>
      <c r="E91" s="105">
        <v>43</v>
      </c>
      <c r="F91" s="105">
        <v>50</v>
      </c>
      <c r="G91" s="106">
        <v>21</v>
      </c>
      <c r="H91" s="120">
        <f t="shared" si="15"/>
        <v>35.1</v>
      </c>
      <c r="I91" s="120">
        <f t="shared" si="16"/>
        <v>42.354999999999997</v>
      </c>
      <c r="J91" s="120">
        <f t="shared" si="17"/>
        <v>49.5</v>
      </c>
      <c r="K91" s="120">
        <f t="shared" si="18"/>
        <v>34.573500000000003</v>
      </c>
      <c r="L91" s="120">
        <f t="shared" si="19"/>
        <v>41.931449999999998</v>
      </c>
    </row>
    <row r="92" spans="1:12" ht="19.899999999999999" customHeight="1">
      <c r="A92" s="108" t="s">
        <v>186</v>
      </c>
      <c r="B92" s="108" t="s">
        <v>288</v>
      </c>
      <c r="C92" s="108" t="s">
        <v>373</v>
      </c>
      <c r="D92" s="105">
        <v>35</v>
      </c>
      <c r="E92" s="105">
        <v>24</v>
      </c>
      <c r="F92" s="105">
        <v>29</v>
      </c>
      <c r="G92" s="106">
        <v>32</v>
      </c>
      <c r="H92" s="120">
        <f t="shared" si="15"/>
        <v>34.125</v>
      </c>
      <c r="I92" s="120">
        <f t="shared" si="16"/>
        <v>23.64</v>
      </c>
      <c r="J92" s="120">
        <f t="shared" si="17"/>
        <v>28.71</v>
      </c>
      <c r="K92" s="120">
        <f t="shared" si="18"/>
        <v>33.613124999999997</v>
      </c>
      <c r="L92" s="120">
        <f t="shared" si="19"/>
        <v>23.403600000000001</v>
      </c>
    </row>
    <row r="93" spans="1:12" ht="19.899999999999999" customHeight="1">
      <c r="A93" s="108" t="s">
        <v>155</v>
      </c>
      <c r="B93" s="108" t="s">
        <v>297</v>
      </c>
      <c r="C93" s="108" t="s">
        <v>381</v>
      </c>
      <c r="D93" s="105">
        <v>110</v>
      </c>
      <c r="E93" s="105">
        <v>113</v>
      </c>
      <c r="F93" s="105">
        <v>113</v>
      </c>
      <c r="G93" s="106">
        <v>113</v>
      </c>
      <c r="H93" s="120">
        <f t="shared" si="15"/>
        <v>107.25</v>
      </c>
      <c r="I93" s="120">
        <f t="shared" si="16"/>
        <v>111.30499999999999</v>
      </c>
      <c r="J93" s="120">
        <f t="shared" si="17"/>
        <v>111.87</v>
      </c>
      <c r="K93" s="120">
        <f t="shared" si="18"/>
        <v>105.64125</v>
      </c>
      <c r="L93" s="120">
        <f t="shared" si="19"/>
        <v>110.19194999999999</v>
      </c>
    </row>
    <row r="94" spans="1:12" ht="19.899999999999999" customHeight="1">
      <c r="A94" s="108" t="s">
        <v>155</v>
      </c>
      <c r="B94" s="108" t="s">
        <v>212</v>
      </c>
      <c r="C94" s="108" t="s">
        <v>302</v>
      </c>
      <c r="D94" s="105">
        <v>86</v>
      </c>
      <c r="E94" s="105">
        <v>141</v>
      </c>
      <c r="F94" s="105">
        <v>89</v>
      </c>
      <c r="G94" s="106">
        <v>78</v>
      </c>
      <c r="H94" s="120">
        <f t="shared" si="15"/>
        <v>83.85</v>
      </c>
      <c r="I94" s="120">
        <f t="shared" si="16"/>
        <v>138.88499999999999</v>
      </c>
      <c r="J94" s="120">
        <f t="shared" si="17"/>
        <v>88.11</v>
      </c>
      <c r="K94" s="120">
        <f t="shared" si="18"/>
        <v>82.592249999999993</v>
      </c>
      <c r="L94" s="120">
        <f t="shared" si="19"/>
        <v>137.49615</v>
      </c>
    </row>
    <row r="95" spans="1:12" ht="19.899999999999999" customHeight="1">
      <c r="A95" s="108" t="s">
        <v>155</v>
      </c>
      <c r="B95" s="108" t="s">
        <v>212</v>
      </c>
      <c r="C95" s="108" t="s">
        <v>302</v>
      </c>
      <c r="D95" s="105">
        <v>190</v>
      </c>
      <c r="E95" s="105">
        <v>188</v>
      </c>
      <c r="F95" s="105">
        <v>142</v>
      </c>
      <c r="G95" s="106">
        <v>157</v>
      </c>
      <c r="H95" s="120">
        <f t="shared" si="15"/>
        <v>185.25</v>
      </c>
      <c r="I95" s="120">
        <f t="shared" si="16"/>
        <v>185.18</v>
      </c>
      <c r="J95" s="120">
        <f t="shared" si="17"/>
        <v>140.58000000000001</v>
      </c>
      <c r="K95" s="120">
        <f t="shared" si="18"/>
        <v>182.47125</v>
      </c>
      <c r="L95" s="120">
        <f t="shared" si="19"/>
        <v>183.32820000000001</v>
      </c>
    </row>
    <row r="96" spans="1:12" ht="19.899999999999999" customHeight="1">
      <c r="A96" s="108" t="s">
        <v>155</v>
      </c>
      <c r="B96" s="108" t="s">
        <v>274</v>
      </c>
      <c r="C96" s="108" t="s">
        <v>359</v>
      </c>
      <c r="D96" s="105">
        <v>70</v>
      </c>
      <c r="E96" s="105">
        <v>62</v>
      </c>
      <c r="F96" s="105">
        <v>50</v>
      </c>
      <c r="G96" s="106">
        <v>44</v>
      </c>
      <c r="H96" s="120">
        <f t="shared" ref="H96" si="20">D96*0.975</f>
        <v>68.25</v>
      </c>
      <c r="I96" s="120">
        <f t="shared" ref="I96" si="21">E96*0.985</f>
        <v>61.07</v>
      </c>
      <c r="J96" s="120">
        <f t="shared" ref="J96" si="22">F96*0.99</f>
        <v>49.5</v>
      </c>
      <c r="K96" s="120">
        <f t="shared" ref="K96" si="23">H96*0.985</f>
        <v>67.226249999999993</v>
      </c>
      <c r="L96" s="120">
        <f t="shared" ref="L96" si="24">I96*0.99</f>
        <v>60.459299999999999</v>
      </c>
    </row>
    <row r="97" spans="1:12" ht="19.899999999999999" customHeight="1">
      <c r="A97" s="108" t="s">
        <v>206</v>
      </c>
      <c r="B97" s="108" t="s">
        <v>293</v>
      </c>
      <c r="C97" s="108" t="s">
        <v>206</v>
      </c>
      <c r="D97" s="105">
        <v>24</v>
      </c>
      <c r="E97" s="105">
        <v>19</v>
      </c>
      <c r="F97" s="105">
        <v>13</v>
      </c>
      <c r="G97" s="106">
        <v>28</v>
      </c>
      <c r="H97" s="120">
        <f t="shared" ref="H97:H121" si="25">D97*0.975</f>
        <v>23.4</v>
      </c>
      <c r="I97" s="120">
        <f t="shared" ref="I97:I121" si="26">E97*0.985</f>
        <v>18.715</v>
      </c>
      <c r="J97" s="120">
        <f t="shared" ref="J97:J121" si="27">F97*0.99</f>
        <v>12.87</v>
      </c>
      <c r="K97" s="120">
        <f t="shared" ref="K97:K121" si="28">H97*0.985</f>
        <v>23.048999999999999</v>
      </c>
      <c r="L97" s="120">
        <f t="shared" ref="L97:L121" si="29">I97*0.99</f>
        <v>18.527850000000001</v>
      </c>
    </row>
    <row r="98" spans="1:12" ht="19.899999999999999" customHeight="1">
      <c r="A98" s="108" t="s">
        <v>187</v>
      </c>
      <c r="B98" s="108" t="s">
        <v>251</v>
      </c>
      <c r="C98" s="108" t="s">
        <v>339</v>
      </c>
      <c r="D98" s="105">
        <v>30</v>
      </c>
      <c r="E98" s="105">
        <v>26</v>
      </c>
      <c r="F98" s="105">
        <v>27</v>
      </c>
      <c r="G98" s="106">
        <v>30</v>
      </c>
      <c r="H98" s="120">
        <f t="shared" si="25"/>
        <v>29.25</v>
      </c>
      <c r="I98" s="120">
        <f t="shared" si="26"/>
        <v>25.61</v>
      </c>
      <c r="J98" s="120">
        <f t="shared" si="27"/>
        <v>26.73</v>
      </c>
      <c r="K98" s="120">
        <f t="shared" si="28"/>
        <v>28.811250000000001</v>
      </c>
      <c r="L98" s="120">
        <f t="shared" si="29"/>
        <v>25.353899999999999</v>
      </c>
    </row>
    <row r="99" spans="1:12" ht="19.899999999999999" customHeight="1">
      <c r="A99" s="108" t="s">
        <v>187</v>
      </c>
      <c r="B99" s="108" t="s">
        <v>279</v>
      </c>
      <c r="C99" s="108" t="s">
        <v>364</v>
      </c>
      <c r="D99" s="105">
        <v>11</v>
      </c>
      <c r="E99" s="105">
        <v>10</v>
      </c>
      <c r="F99" s="105">
        <v>9</v>
      </c>
      <c r="G99" s="106">
        <v>6</v>
      </c>
      <c r="H99" s="120">
        <f t="shared" si="25"/>
        <v>10.725</v>
      </c>
      <c r="I99" s="120">
        <f t="shared" si="26"/>
        <v>9.85</v>
      </c>
      <c r="J99" s="120">
        <f t="shared" si="27"/>
        <v>8.91</v>
      </c>
      <c r="K99" s="120">
        <f t="shared" si="28"/>
        <v>10.564124999999999</v>
      </c>
      <c r="L99" s="120">
        <f t="shared" si="29"/>
        <v>9.7515000000000001</v>
      </c>
    </row>
    <row r="100" spans="1:12" ht="19.899999999999999" customHeight="1">
      <c r="A100" s="108" t="s">
        <v>165</v>
      </c>
      <c r="B100" s="108" t="s">
        <v>285</v>
      </c>
      <c r="C100" s="108" t="s">
        <v>370</v>
      </c>
      <c r="D100" s="105">
        <v>12</v>
      </c>
      <c r="E100" s="105">
        <v>22</v>
      </c>
      <c r="F100" s="105">
        <v>26</v>
      </c>
      <c r="G100" s="106">
        <v>35</v>
      </c>
      <c r="H100" s="120">
        <f t="shared" si="25"/>
        <v>11.7</v>
      </c>
      <c r="I100" s="120">
        <f t="shared" si="26"/>
        <v>21.669999999999998</v>
      </c>
      <c r="J100" s="120">
        <f t="shared" si="27"/>
        <v>25.74</v>
      </c>
      <c r="K100" s="120">
        <f t="shared" si="28"/>
        <v>11.5245</v>
      </c>
      <c r="L100" s="120">
        <f t="shared" si="29"/>
        <v>21.453299999999999</v>
      </c>
    </row>
    <row r="101" spans="1:12" ht="19.899999999999999" customHeight="1">
      <c r="A101" s="108" t="s">
        <v>165</v>
      </c>
      <c r="B101" s="108" t="s">
        <v>223</v>
      </c>
      <c r="C101" s="108" t="s">
        <v>312</v>
      </c>
      <c r="D101" s="105">
        <v>20</v>
      </c>
      <c r="E101" s="105">
        <v>27</v>
      </c>
      <c r="F101" s="105">
        <v>22</v>
      </c>
      <c r="G101" s="106">
        <v>39</v>
      </c>
      <c r="H101" s="120">
        <f t="shared" si="25"/>
        <v>19.5</v>
      </c>
      <c r="I101" s="120">
        <f t="shared" si="26"/>
        <v>26.594999999999999</v>
      </c>
      <c r="J101" s="120">
        <f t="shared" si="27"/>
        <v>21.78</v>
      </c>
      <c r="K101" s="120">
        <f t="shared" si="28"/>
        <v>19.2075</v>
      </c>
      <c r="L101" s="120">
        <f t="shared" si="29"/>
        <v>26.329049999999999</v>
      </c>
    </row>
    <row r="102" spans="1:12" ht="19.899999999999999" customHeight="1">
      <c r="A102" s="108" t="s">
        <v>189</v>
      </c>
      <c r="B102" s="108" t="s">
        <v>253</v>
      </c>
      <c r="C102" s="108" t="s">
        <v>341</v>
      </c>
      <c r="D102" s="105">
        <v>27</v>
      </c>
      <c r="E102" s="105">
        <v>38</v>
      </c>
      <c r="F102" s="105">
        <v>39</v>
      </c>
      <c r="G102" s="106">
        <v>29</v>
      </c>
      <c r="H102" s="120">
        <f t="shared" si="25"/>
        <v>26.324999999999999</v>
      </c>
      <c r="I102" s="120">
        <f t="shared" si="26"/>
        <v>37.43</v>
      </c>
      <c r="J102" s="120">
        <f t="shared" si="27"/>
        <v>38.61</v>
      </c>
      <c r="K102" s="120">
        <f t="shared" si="28"/>
        <v>25.930125</v>
      </c>
      <c r="L102" s="120">
        <f t="shared" si="29"/>
        <v>37.055700000000002</v>
      </c>
    </row>
    <row r="103" spans="1:12" ht="19.899999999999999" customHeight="1">
      <c r="A103" s="108" t="s">
        <v>163</v>
      </c>
      <c r="B103" s="108" t="s">
        <v>261</v>
      </c>
      <c r="C103" s="108" t="s">
        <v>348</v>
      </c>
      <c r="D103" s="105">
        <v>231</v>
      </c>
      <c r="E103" s="105">
        <v>251</v>
      </c>
      <c r="F103" s="105">
        <v>220</v>
      </c>
      <c r="G103" s="106">
        <v>235</v>
      </c>
      <c r="H103" s="120">
        <f t="shared" si="25"/>
        <v>225.22499999999999</v>
      </c>
      <c r="I103" s="120">
        <f t="shared" si="26"/>
        <v>247.23499999999999</v>
      </c>
      <c r="J103" s="120">
        <f t="shared" si="27"/>
        <v>217.8</v>
      </c>
      <c r="K103" s="120">
        <f t="shared" si="28"/>
        <v>221.84662499999999</v>
      </c>
      <c r="L103" s="120">
        <f t="shared" si="29"/>
        <v>244.76264999999998</v>
      </c>
    </row>
    <row r="104" spans="1:12" ht="19.899999999999999" customHeight="1">
      <c r="A104" s="108" t="s">
        <v>163</v>
      </c>
      <c r="B104" s="108" t="s">
        <v>221</v>
      </c>
      <c r="C104" s="108" t="s">
        <v>310</v>
      </c>
      <c r="D104" s="105">
        <v>127</v>
      </c>
      <c r="E104" s="105">
        <v>120</v>
      </c>
      <c r="F104" s="105">
        <v>133</v>
      </c>
      <c r="G104" s="106">
        <v>108</v>
      </c>
      <c r="H104" s="120">
        <f t="shared" si="25"/>
        <v>123.825</v>
      </c>
      <c r="I104" s="120">
        <f t="shared" si="26"/>
        <v>118.2</v>
      </c>
      <c r="J104" s="120">
        <f t="shared" si="27"/>
        <v>131.66999999999999</v>
      </c>
      <c r="K104" s="120">
        <f t="shared" si="28"/>
        <v>121.967625</v>
      </c>
      <c r="L104" s="120">
        <f t="shared" si="29"/>
        <v>117.018</v>
      </c>
    </row>
    <row r="105" spans="1:12" ht="19.899999999999999" customHeight="1">
      <c r="A105" s="108" t="s">
        <v>163</v>
      </c>
      <c r="B105" s="108" t="s">
        <v>221</v>
      </c>
      <c r="C105" s="108" t="s">
        <v>310</v>
      </c>
      <c r="D105" s="105">
        <v>75</v>
      </c>
      <c r="E105" s="105">
        <v>77</v>
      </c>
      <c r="F105" s="105">
        <v>81</v>
      </c>
      <c r="G105" s="106">
        <v>53</v>
      </c>
      <c r="H105" s="120">
        <f t="shared" si="25"/>
        <v>73.125</v>
      </c>
      <c r="I105" s="120">
        <f t="shared" si="26"/>
        <v>75.844999999999999</v>
      </c>
      <c r="J105" s="120">
        <f t="shared" si="27"/>
        <v>80.19</v>
      </c>
      <c r="K105" s="120">
        <f t="shared" si="28"/>
        <v>72.028125000000003</v>
      </c>
      <c r="L105" s="120">
        <f t="shared" si="29"/>
        <v>75.086550000000003</v>
      </c>
    </row>
    <row r="106" spans="1:12" ht="19.899999999999999" customHeight="1">
      <c r="A106" s="108" t="s">
        <v>163</v>
      </c>
      <c r="B106" s="108" t="s">
        <v>281</v>
      </c>
      <c r="C106" s="108" t="s">
        <v>366</v>
      </c>
      <c r="D106" s="105">
        <v>25</v>
      </c>
      <c r="E106" s="105">
        <v>22</v>
      </c>
      <c r="F106" s="105">
        <v>13</v>
      </c>
      <c r="G106" s="106">
        <v>17</v>
      </c>
      <c r="H106" s="120">
        <f t="shared" si="25"/>
        <v>24.375</v>
      </c>
      <c r="I106" s="120">
        <f t="shared" si="26"/>
        <v>21.669999999999998</v>
      </c>
      <c r="J106" s="120">
        <f t="shared" si="27"/>
        <v>12.87</v>
      </c>
      <c r="K106" s="120">
        <f t="shared" si="28"/>
        <v>24.009374999999999</v>
      </c>
      <c r="L106" s="120">
        <f t="shared" si="29"/>
        <v>21.453299999999999</v>
      </c>
    </row>
    <row r="107" spans="1:12" ht="19.899999999999999" customHeight="1">
      <c r="A107" s="108" t="s">
        <v>171</v>
      </c>
      <c r="B107" s="108" t="s">
        <v>231</v>
      </c>
      <c r="C107" s="108" t="s">
        <v>320</v>
      </c>
      <c r="D107" s="105">
        <v>256</v>
      </c>
      <c r="E107" s="105">
        <v>253</v>
      </c>
      <c r="F107" s="105">
        <v>217</v>
      </c>
      <c r="G107" s="106">
        <v>236</v>
      </c>
      <c r="H107" s="120">
        <f t="shared" si="25"/>
        <v>249.6</v>
      </c>
      <c r="I107" s="120">
        <f t="shared" si="26"/>
        <v>249.20499999999998</v>
      </c>
      <c r="J107" s="120">
        <f t="shared" si="27"/>
        <v>214.82999999999998</v>
      </c>
      <c r="K107" s="120">
        <f t="shared" si="28"/>
        <v>245.85599999999999</v>
      </c>
      <c r="L107" s="120">
        <f t="shared" si="29"/>
        <v>246.71294999999998</v>
      </c>
    </row>
    <row r="108" spans="1:12" ht="19.899999999999999" customHeight="1">
      <c r="A108" s="108" t="s">
        <v>171</v>
      </c>
      <c r="B108" s="108" t="s">
        <v>231</v>
      </c>
      <c r="C108" s="108" t="s">
        <v>320</v>
      </c>
      <c r="D108" s="105">
        <v>180</v>
      </c>
      <c r="E108" s="105">
        <v>200</v>
      </c>
      <c r="F108" s="105">
        <v>165</v>
      </c>
      <c r="G108" s="106">
        <v>166</v>
      </c>
      <c r="H108" s="120">
        <f t="shared" si="25"/>
        <v>175.5</v>
      </c>
      <c r="I108" s="120">
        <f t="shared" si="26"/>
        <v>197</v>
      </c>
      <c r="J108" s="120">
        <f t="shared" si="27"/>
        <v>163.35</v>
      </c>
      <c r="K108" s="120">
        <f t="shared" si="28"/>
        <v>172.86750000000001</v>
      </c>
      <c r="L108" s="120">
        <f t="shared" si="29"/>
        <v>195.03</v>
      </c>
    </row>
    <row r="109" spans="1:12" ht="19.899999999999999" customHeight="1">
      <c r="A109" s="108" t="s">
        <v>177</v>
      </c>
      <c r="B109" s="108" t="s">
        <v>237</v>
      </c>
      <c r="C109" s="108" t="s">
        <v>326</v>
      </c>
      <c r="D109" s="105">
        <v>251</v>
      </c>
      <c r="E109" s="105">
        <v>262</v>
      </c>
      <c r="F109" s="105">
        <v>195</v>
      </c>
      <c r="G109" s="106">
        <v>235</v>
      </c>
      <c r="H109" s="120">
        <f t="shared" si="25"/>
        <v>244.72499999999999</v>
      </c>
      <c r="I109" s="120">
        <f t="shared" si="26"/>
        <v>258.07</v>
      </c>
      <c r="J109" s="120">
        <f t="shared" si="27"/>
        <v>193.05</v>
      </c>
      <c r="K109" s="120">
        <f t="shared" si="28"/>
        <v>241.054125</v>
      </c>
      <c r="L109" s="120">
        <f t="shared" si="29"/>
        <v>255.48929999999999</v>
      </c>
    </row>
    <row r="110" spans="1:12" ht="19.899999999999999" customHeight="1">
      <c r="A110" s="108" t="s">
        <v>177</v>
      </c>
      <c r="B110" s="108" t="s">
        <v>237</v>
      </c>
      <c r="C110" s="108" t="s">
        <v>326</v>
      </c>
      <c r="D110" s="105">
        <v>262</v>
      </c>
      <c r="E110" s="105">
        <v>277</v>
      </c>
      <c r="F110" s="105">
        <v>259</v>
      </c>
      <c r="G110" s="106">
        <v>276</v>
      </c>
      <c r="H110" s="120">
        <f t="shared" si="25"/>
        <v>255.45</v>
      </c>
      <c r="I110" s="120">
        <f t="shared" si="26"/>
        <v>272.84499999999997</v>
      </c>
      <c r="J110" s="120">
        <f t="shared" si="27"/>
        <v>256.41000000000003</v>
      </c>
      <c r="K110" s="120">
        <f t="shared" si="28"/>
        <v>251.61824999999999</v>
      </c>
      <c r="L110" s="120">
        <f t="shared" si="29"/>
        <v>270.11654999999996</v>
      </c>
    </row>
    <row r="111" spans="1:12" ht="19.899999999999999" customHeight="1">
      <c r="A111" s="108" t="s">
        <v>170</v>
      </c>
      <c r="B111" s="108" t="s">
        <v>230</v>
      </c>
      <c r="C111" s="108" t="s">
        <v>319</v>
      </c>
      <c r="D111" s="105">
        <v>256</v>
      </c>
      <c r="E111" s="105">
        <v>290</v>
      </c>
      <c r="F111" s="105">
        <v>281</v>
      </c>
      <c r="G111" s="106">
        <v>284</v>
      </c>
      <c r="H111" s="120">
        <f t="shared" si="25"/>
        <v>249.6</v>
      </c>
      <c r="I111" s="120">
        <f t="shared" si="26"/>
        <v>285.64999999999998</v>
      </c>
      <c r="J111" s="120">
        <f t="shared" si="27"/>
        <v>278.19</v>
      </c>
      <c r="K111" s="120">
        <f t="shared" si="28"/>
        <v>245.85599999999999</v>
      </c>
      <c r="L111" s="120">
        <f t="shared" si="29"/>
        <v>282.79349999999999</v>
      </c>
    </row>
    <row r="112" spans="1:12" ht="19.899999999999999" customHeight="1">
      <c r="A112" s="108" t="s">
        <v>170</v>
      </c>
      <c r="B112" s="108" t="s">
        <v>230</v>
      </c>
      <c r="C112" s="108" t="s">
        <v>319</v>
      </c>
      <c r="D112" s="105">
        <v>184</v>
      </c>
      <c r="E112" s="105">
        <v>247</v>
      </c>
      <c r="F112" s="105">
        <v>233</v>
      </c>
      <c r="G112" s="106">
        <v>226</v>
      </c>
      <c r="H112" s="120">
        <f t="shared" si="25"/>
        <v>179.4</v>
      </c>
      <c r="I112" s="120">
        <f t="shared" si="26"/>
        <v>243.29499999999999</v>
      </c>
      <c r="J112" s="120">
        <f t="shared" si="27"/>
        <v>230.67</v>
      </c>
      <c r="K112" s="120">
        <f t="shared" si="28"/>
        <v>176.709</v>
      </c>
      <c r="L112" s="120">
        <f t="shared" si="29"/>
        <v>240.86204999999998</v>
      </c>
    </row>
    <row r="113" spans="1:12" ht="19.899999999999999" customHeight="1">
      <c r="A113" s="108" t="s">
        <v>161</v>
      </c>
      <c r="B113" s="108" t="s">
        <v>219</v>
      </c>
      <c r="C113" s="108" t="s">
        <v>308</v>
      </c>
      <c r="D113" s="105">
        <v>0</v>
      </c>
      <c r="E113" s="105">
        <v>48</v>
      </c>
      <c r="F113" s="105">
        <v>53</v>
      </c>
      <c r="G113" s="106">
        <v>30</v>
      </c>
      <c r="H113" s="120">
        <f t="shared" si="25"/>
        <v>0</v>
      </c>
      <c r="I113" s="120">
        <f t="shared" si="26"/>
        <v>47.28</v>
      </c>
      <c r="J113" s="120">
        <f t="shared" si="27"/>
        <v>52.47</v>
      </c>
      <c r="K113" s="120">
        <f t="shared" si="28"/>
        <v>0</v>
      </c>
      <c r="L113" s="120">
        <f t="shared" si="29"/>
        <v>46.807200000000002</v>
      </c>
    </row>
    <row r="114" spans="1:12" ht="19.899999999999999" customHeight="1">
      <c r="A114" s="108" t="s">
        <v>161</v>
      </c>
      <c r="B114" s="108" t="s">
        <v>219</v>
      </c>
      <c r="C114" s="108" t="s">
        <v>308</v>
      </c>
      <c r="D114" s="105">
        <v>179</v>
      </c>
      <c r="E114" s="105">
        <v>125</v>
      </c>
      <c r="F114" s="105">
        <v>120</v>
      </c>
      <c r="G114" s="106">
        <v>113</v>
      </c>
      <c r="H114" s="120">
        <f t="shared" si="25"/>
        <v>174.52500000000001</v>
      </c>
      <c r="I114" s="120">
        <f t="shared" si="26"/>
        <v>123.125</v>
      </c>
      <c r="J114" s="120">
        <f t="shared" si="27"/>
        <v>118.8</v>
      </c>
      <c r="K114" s="120">
        <f t="shared" si="28"/>
        <v>171.90712500000001</v>
      </c>
      <c r="L114" s="120">
        <f t="shared" si="29"/>
        <v>121.89375</v>
      </c>
    </row>
    <row r="115" spans="1:12" ht="19.899999999999999" customHeight="1">
      <c r="A115" s="108" t="s">
        <v>154</v>
      </c>
      <c r="B115" s="108" t="s">
        <v>211</v>
      </c>
      <c r="C115" s="108" t="s">
        <v>301</v>
      </c>
      <c r="D115" s="105">
        <v>99</v>
      </c>
      <c r="E115" s="105">
        <v>129</v>
      </c>
      <c r="F115" s="105">
        <v>108</v>
      </c>
      <c r="G115" s="106">
        <v>97</v>
      </c>
      <c r="H115" s="120">
        <f t="shared" si="25"/>
        <v>96.524999999999991</v>
      </c>
      <c r="I115" s="120">
        <f t="shared" si="26"/>
        <v>127.065</v>
      </c>
      <c r="J115" s="120">
        <f t="shared" si="27"/>
        <v>106.92</v>
      </c>
      <c r="K115" s="120">
        <f t="shared" si="28"/>
        <v>95.077124999999995</v>
      </c>
      <c r="L115" s="120">
        <f t="shared" si="29"/>
        <v>125.79434999999999</v>
      </c>
    </row>
    <row r="116" spans="1:12" ht="19.899999999999999" customHeight="1">
      <c r="A116" s="108" t="s">
        <v>154</v>
      </c>
      <c r="B116" s="108" t="s">
        <v>211</v>
      </c>
      <c r="C116" s="108" t="s">
        <v>301</v>
      </c>
      <c r="D116" s="105">
        <v>131</v>
      </c>
      <c r="E116" s="105">
        <v>133</v>
      </c>
      <c r="F116" s="105">
        <v>122</v>
      </c>
      <c r="G116" s="106">
        <v>105</v>
      </c>
      <c r="H116" s="120">
        <f t="shared" si="25"/>
        <v>127.72499999999999</v>
      </c>
      <c r="I116" s="120">
        <f t="shared" si="26"/>
        <v>131.005</v>
      </c>
      <c r="J116" s="120">
        <f t="shared" si="27"/>
        <v>120.78</v>
      </c>
      <c r="K116" s="120">
        <f t="shared" si="28"/>
        <v>125.80912499999999</v>
      </c>
      <c r="L116" s="120">
        <f t="shared" si="29"/>
        <v>129.69495000000001</v>
      </c>
    </row>
    <row r="117" spans="1:12" ht="19.899999999999999" customHeight="1">
      <c r="A117" s="108" t="s">
        <v>154</v>
      </c>
      <c r="B117" s="108" t="s">
        <v>260</v>
      </c>
      <c r="C117" s="108" t="s">
        <v>347</v>
      </c>
      <c r="D117" s="105">
        <v>37</v>
      </c>
      <c r="E117" s="105">
        <v>30</v>
      </c>
      <c r="F117" s="105">
        <v>64</v>
      </c>
      <c r="G117" s="106">
        <v>44</v>
      </c>
      <c r="H117" s="120">
        <f t="shared" si="25"/>
        <v>36.074999999999996</v>
      </c>
      <c r="I117" s="120">
        <f t="shared" si="26"/>
        <v>29.55</v>
      </c>
      <c r="J117" s="120">
        <f t="shared" si="27"/>
        <v>63.36</v>
      </c>
      <c r="K117" s="120">
        <f t="shared" si="28"/>
        <v>35.533874999999995</v>
      </c>
      <c r="L117" s="120">
        <f t="shared" si="29"/>
        <v>29.2545</v>
      </c>
    </row>
    <row r="118" spans="1:12" ht="19.899999999999999" customHeight="1">
      <c r="A118" s="108" t="s">
        <v>205</v>
      </c>
      <c r="B118" s="108" t="s">
        <v>292</v>
      </c>
      <c r="C118" s="108" t="s">
        <v>377</v>
      </c>
      <c r="D118" s="105">
        <v>38</v>
      </c>
      <c r="E118" s="105">
        <v>33</v>
      </c>
      <c r="F118" s="105">
        <v>41</v>
      </c>
      <c r="G118" s="106">
        <v>31</v>
      </c>
      <c r="H118" s="120">
        <f t="shared" si="25"/>
        <v>37.049999999999997</v>
      </c>
      <c r="I118" s="120">
        <f t="shared" si="26"/>
        <v>32.505000000000003</v>
      </c>
      <c r="J118" s="120">
        <f t="shared" si="27"/>
        <v>40.589999999999996</v>
      </c>
      <c r="K118" s="120">
        <f t="shared" si="28"/>
        <v>36.494249999999994</v>
      </c>
      <c r="L118" s="120">
        <f t="shared" si="29"/>
        <v>32.179950000000005</v>
      </c>
    </row>
    <row r="119" spans="1:12" ht="19.899999999999999" customHeight="1">
      <c r="A119" s="108" t="s">
        <v>200</v>
      </c>
      <c r="B119" s="108" t="s">
        <v>275</v>
      </c>
      <c r="C119" s="108" t="s">
        <v>360</v>
      </c>
      <c r="D119" s="105">
        <v>30</v>
      </c>
      <c r="E119" s="105">
        <v>26</v>
      </c>
      <c r="F119" s="105">
        <v>29</v>
      </c>
      <c r="G119" s="106">
        <v>43</v>
      </c>
      <c r="H119" s="120">
        <f t="shared" si="25"/>
        <v>29.25</v>
      </c>
      <c r="I119" s="120">
        <f t="shared" si="26"/>
        <v>25.61</v>
      </c>
      <c r="J119" s="120">
        <f t="shared" si="27"/>
        <v>28.71</v>
      </c>
      <c r="K119" s="120">
        <f t="shared" si="28"/>
        <v>28.811250000000001</v>
      </c>
      <c r="L119" s="120">
        <f t="shared" si="29"/>
        <v>25.353899999999999</v>
      </c>
    </row>
    <row r="120" spans="1:12" ht="19.899999999999999" customHeight="1">
      <c r="A120" s="108" t="s">
        <v>166</v>
      </c>
      <c r="B120" s="108" t="s">
        <v>224</v>
      </c>
      <c r="C120" s="108" t="s">
        <v>313</v>
      </c>
      <c r="D120" s="105">
        <v>166</v>
      </c>
      <c r="E120" s="105">
        <v>144</v>
      </c>
      <c r="F120" s="105">
        <v>124</v>
      </c>
      <c r="G120" s="106">
        <v>110</v>
      </c>
      <c r="H120" s="120">
        <f t="shared" si="25"/>
        <v>161.85</v>
      </c>
      <c r="I120" s="120">
        <f t="shared" si="26"/>
        <v>141.84</v>
      </c>
      <c r="J120" s="120">
        <f t="shared" si="27"/>
        <v>122.76</v>
      </c>
      <c r="K120" s="120">
        <f t="shared" si="28"/>
        <v>159.42224999999999</v>
      </c>
      <c r="L120" s="120">
        <f t="shared" si="29"/>
        <v>140.42160000000001</v>
      </c>
    </row>
    <row r="121" spans="1:12" ht="19.899999999999999" customHeight="1">
      <c r="A121" s="108" t="s">
        <v>166</v>
      </c>
      <c r="B121" s="108" t="s">
        <v>224</v>
      </c>
      <c r="C121" s="108" t="s">
        <v>313</v>
      </c>
      <c r="D121" s="105">
        <v>0</v>
      </c>
      <c r="E121" s="105">
        <v>49</v>
      </c>
      <c r="F121" s="105">
        <v>52</v>
      </c>
      <c r="G121" s="106">
        <v>31</v>
      </c>
      <c r="H121" s="120">
        <f t="shared" si="25"/>
        <v>0</v>
      </c>
      <c r="I121" s="120">
        <f t="shared" si="26"/>
        <v>48.265000000000001</v>
      </c>
      <c r="J121" s="120">
        <f t="shared" si="27"/>
        <v>51.48</v>
      </c>
      <c r="K121" s="120">
        <f t="shared" si="28"/>
        <v>0</v>
      </c>
      <c r="L121" s="120">
        <f t="shared" si="29"/>
        <v>47.782350000000001</v>
      </c>
    </row>
    <row r="122" spans="1:12" ht="19.899999999999999" customHeight="1">
      <c r="A122" s="108" t="s">
        <v>168</v>
      </c>
      <c r="B122" s="108" t="s">
        <v>227</v>
      </c>
      <c r="C122" s="108" t="s">
        <v>316</v>
      </c>
      <c r="D122" s="105">
        <v>148</v>
      </c>
      <c r="E122" s="105">
        <v>158</v>
      </c>
      <c r="F122" s="105">
        <v>144</v>
      </c>
      <c r="G122" s="106">
        <v>146</v>
      </c>
      <c r="H122" s="120">
        <f t="shared" ref="H122:H123" si="30">D122*0.975</f>
        <v>144.29999999999998</v>
      </c>
      <c r="I122" s="120">
        <f t="shared" ref="I122:I123" si="31">E122*0.985</f>
        <v>155.63</v>
      </c>
      <c r="J122" s="120">
        <f t="shared" ref="J122:J123" si="32">F122*0.99</f>
        <v>142.56</v>
      </c>
      <c r="K122" s="120">
        <f t="shared" ref="K122:K123" si="33">H122*0.985</f>
        <v>142.13549999999998</v>
      </c>
      <c r="L122" s="120">
        <f t="shared" ref="L122:L123" si="34">I122*0.99</f>
        <v>154.0737</v>
      </c>
    </row>
    <row r="123" spans="1:12" ht="19.899999999999999" customHeight="1">
      <c r="A123" s="108" t="s">
        <v>168</v>
      </c>
      <c r="B123" s="108" t="s">
        <v>227</v>
      </c>
      <c r="C123" s="108" t="s">
        <v>316</v>
      </c>
      <c r="D123" s="105">
        <v>97</v>
      </c>
      <c r="E123" s="105">
        <v>115</v>
      </c>
      <c r="F123" s="105">
        <v>79</v>
      </c>
      <c r="G123" s="106">
        <v>83</v>
      </c>
      <c r="H123" s="120">
        <f t="shared" si="30"/>
        <v>94.575000000000003</v>
      </c>
      <c r="I123" s="120">
        <f t="shared" si="31"/>
        <v>113.27499999999999</v>
      </c>
      <c r="J123" s="120">
        <f t="shared" si="32"/>
        <v>78.209999999999994</v>
      </c>
      <c r="K123" s="120">
        <f t="shared" si="33"/>
        <v>93.156374999999997</v>
      </c>
      <c r="L123" s="120">
        <f t="shared" si="34"/>
        <v>112.14224999999999</v>
      </c>
    </row>
    <row r="124" spans="1:12" ht="19.899999999999999" customHeight="1">
      <c r="A124" s="108" t="s">
        <v>208</v>
      </c>
      <c r="B124" s="108" t="s">
        <v>300</v>
      </c>
      <c r="C124" s="108" t="s">
        <v>384</v>
      </c>
      <c r="D124" s="105">
        <v>4</v>
      </c>
      <c r="E124" s="105">
        <v>10</v>
      </c>
      <c r="F124" s="105">
        <v>11</v>
      </c>
      <c r="G124" s="106">
        <v>6</v>
      </c>
      <c r="H124" s="120">
        <f>D124*0.975</f>
        <v>3.9</v>
      </c>
      <c r="I124" s="120">
        <f>E124*0.985</f>
        <v>9.85</v>
      </c>
      <c r="J124" s="120">
        <f>F124*0.99</f>
        <v>10.89</v>
      </c>
      <c r="K124" s="120">
        <f>H124*0.985</f>
        <v>3.8414999999999999</v>
      </c>
      <c r="L124" s="120">
        <f>I124*0.99</f>
        <v>9.7515000000000001</v>
      </c>
    </row>
    <row r="125" spans="1:12" ht="19.899999999999999" customHeight="1">
      <c r="A125" s="108" t="s">
        <v>204</v>
      </c>
      <c r="B125" s="108" t="s">
        <v>291</v>
      </c>
      <c r="C125" s="108" t="s">
        <v>376</v>
      </c>
      <c r="D125" s="105">
        <v>7</v>
      </c>
      <c r="E125" s="105">
        <v>5</v>
      </c>
      <c r="F125" s="105">
        <v>14</v>
      </c>
      <c r="G125" s="106">
        <v>10</v>
      </c>
      <c r="H125" s="120">
        <f>D125*0.975</f>
        <v>6.8250000000000002</v>
      </c>
      <c r="I125" s="120">
        <f>E125*0.985</f>
        <v>4.9249999999999998</v>
      </c>
      <c r="J125" s="120">
        <f>F125*0.99</f>
        <v>13.86</v>
      </c>
      <c r="K125" s="120">
        <f>H125*0.985</f>
        <v>6.7226249999999999</v>
      </c>
      <c r="L125" s="120">
        <f>I125*0.99</f>
        <v>4.87575</v>
      </c>
    </row>
    <row r="126" spans="1:12" ht="19.899999999999999" customHeight="1">
      <c r="A126" s="108" t="s">
        <v>197</v>
      </c>
      <c r="B126" s="108" t="s">
        <v>270</v>
      </c>
      <c r="C126" s="108" t="s">
        <v>355</v>
      </c>
      <c r="D126" s="105">
        <v>18</v>
      </c>
      <c r="E126" s="105">
        <v>23</v>
      </c>
      <c r="F126" s="105">
        <v>17</v>
      </c>
      <c r="G126" s="106">
        <v>20</v>
      </c>
      <c r="H126" s="120">
        <f>D126*0.975</f>
        <v>17.55</v>
      </c>
      <c r="I126" s="120">
        <f>E126*0.985</f>
        <v>22.655000000000001</v>
      </c>
      <c r="J126" s="120">
        <f>F126*0.99</f>
        <v>16.829999999999998</v>
      </c>
      <c r="K126" s="120">
        <f>H126*0.985</f>
        <v>17.286750000000001</v>
      </c>
      <c r="L126" s="120">
        <f>I126*0.99</f>
        <v>22.428450000000002</v>
      </c>
    </row>
    <row r="127" spans="1:12" ht="19.899999999999999" customHeight="1">
      <c r="A127" s="108" t="s">
        <v>198</v>
      </c>
      <c r="B127" s="108" t="s">
        <v>271</v>
      </c>
      <c r="C127" s="108" t="s">
        <v>356</v>
      </c>
      <c r="D127" s="105">
        <v>39</v>
      </c>
      <c r="E127" s="105">
        <v>48</v>
      </c>
      <c r="F127" s="105">
        <v>43</v>
      </c>
      <c r="G127" s="106">
        <v>24</v>
      </c>
      <c r="H127" s="120">
        <f>D127*0.975</f>
        <v>38.024999999999999</v>
      </c>
      <c r="I127" s="120">
        <f>E127*0.985</f>
        <v>47.28</v>
      </c>
      <c r="J127" s="120">
        <f>F127*0.99</f>
        <v>42.57</v>
      </c>
      <c r="K127" s="120">
        <f>H127*0.985</f>
        <v>37.454625</v>
      </c>
      <c r="L127" s="120">
        <f>I127*0.99</f>
        <v>46.807200000000002</v>
      </c>
    </row>
    <row r="128" spans="1:12" ht="19.899999999999999" customHeight="1">
      <c r="A128" s="109" t="s">
        <v>71</v>
      </c>
      <c r="B128" s="110"/>
      <c r="C128" s="110"/>
      <c r="D128" s="107">
        <f t="shared" ref="D128:L128" si="35">SUM(D11:D127)</f>
        <v>11356</v>
      </c>
      <c r="E128" s="107">
        <f t="shared" si="35"/>
        <v>12308</v>
      </c>
      <c r="F128" s="107">
        <f t="shared" si="35"/>
        <v>11322</v>
      </c>
      <c r="G128" s="107">
        <f t="shared" si="35"/>
        <v>10997</v>
      </c>
      <c r="H128" s="107">
        <f t="shared" si="35"/>
        <v>11072.100000000004</v>
      </c>
      <c r="I128" s="107">
        <f t="shared" si="35"/>
        <v>12123.379999999997</v>
      </c>
      <c r="J128" s="107">
        <f t="shared" si="35"/>
        <v>11208.78</v>
      </c>
      <c r="K128" s="107">
        <f t="shared" si="35"/>
        <v>10906.018499999998</v>
      </c>
      <c r="L128" s="107">
        <f t="shared" si="35"/>
        <v>12002.146199999999</v>
      </c>
    </row>
  </sheetData>
  <sheetProtection selectLockedCells="1"/>
  <mergeCells count="9">
    <mergeCell ref="D9:G9"/>
    <mergeCell ref="A2:L2"/>
    <mergeCell ref="A8:C8"/>
    <mergeCell ref="D8:L8"/>
    <mergeCell ref="H9:J9"/>
    <mergeCell ref="K9:L9"/>
    <mergeCell ref="A9:A10"/>
    <mergeCell ref="B9:B10"/>
    <mergeCell ref="C9:C10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scale="87" orientation="landscape" r:id="rId1"/>
  <headerFooter alignWithMargins="0"/>
  <ignoredErrors>
    <ignoredError sqref="D128:L12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zoomScale="110" zoomScaleNormal="110" zoomScaleSheetLayoutView="100" workbookViewId="0">
      <selection activeCell="C10" sqref="C10:C11"/>
    </sheetView>
  </sheetViews>
  <sheetFormatPr baseColWidth="10" defaultColWidth="9.140625" defaultRowHeight="12.75"/>
  <cols>
    <col min="1" max="1" width="13" style="66" customWidth="1"/>
    <col min="2" max="2" width="12" style="66" customWidth="1"/>
    <col min="3" max="3" width="26" style="66" customWidth="1"/>
    <col min="4" max="4" width="5.42578125" style="66" customWidth="1"/>
    <col min="5" max="5" width="7" style="66" customWidth="1"/>
    <col min="6" max="6" width="4.140625" style="66" customWidth="1"/>
    <col min="7" max="7" width="7.140625" style="66" customWidth="1"/>
    <col min="8" max="8" width="5.7109375" style="66" customWidth="1"/>
    <col min="9" max="9" width="7.28515625" style="66" customWidth="1"/>
    <col min="10" max="10" width="5.42578125" style="66" customWidth="1"/>
    <col min="11" max="11" width="4.140625" style="66" customWidth="1"/>
    <col min="12" max="12" width="6.5703125" style="66" customWidth="1"/>
    <col min="13" max="13" width="5" style="66" customWidth="1"/>
    <col min="14" max="14" width="6.7109375" style="66" customWidth="1"/>
    <col min="15" max="15" width="3.7109375" style="66" customWidth="1"/>
    <col min="16" max="16" width="5.140625" style="66" customWidth="1"/>
    <col min="17" max="17" width="5.28515625" style="66" customWidth="1"/>
    <col min="18" max="16384" width="9.140625" style="66"/>
  </cols>
  <sheetData>
    <row r="1" spans="1:17" ht="1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67" t="s">
        <v>88</v>
      </c>
    </row>
    <row r="2" spans="1:17" ht="15">
      <c r="A2" s="182" t="s">
        <v>17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>
      <c r="A3" s="68" t="s">
        <v>84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>
      <c r="A4" s="68" t="s">
        <v>85</v>
      </c>
      <c r="B4" s="70"/>
      <c r="C4" s="70"/>
      <c r="D4" s="70"/>
      <c r="E4" s="70"/>
      <c r="F4" s="70"/>
      <c r="G4" s="70"/>
      <c r="H4" s="70"/>
      <c r="I4" s="70"/>
      <c r="J4" s="70"/>
      <c r="K4" s="71"/>
      <c r="L4" s="70"/>
      <c r="M4" s="70"/>
      <c r="N4" s="70"/>
      <c r="O4" s="70"/>
      <c r="P4" s="70"/>
      <c r="Q4" s="70"/>
    </row>
    <row r="5" spans="1:17" ht="64.900000000000006" customHeight="1">
      <c r="A5" s="183" t="s">
        <v>460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</row>
    <row r="6" spans="1:17" ht="7.9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>
      <c r="A7" s="72" t="s">
        <v>72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ht="7.9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ht="19.899999999999999" customHeight="1">
      <c r="A9" s="181" t="s">
        <v>22</v>
      </c>
      <c r="B9" s="181" t="s">
        <v>73</v>
      </c>
      <c r="C9" s="181"/>
      <c r="D9" s="181"/>
      <c r="E9" s="181"/>
      <c r="F9" s="181"/>
      <c r="G9" s="184" t="s">
        <v>455</v>
      </c>
      <c r="H9" s="185"/>
      <c r="I9" s="181" t="s">
        <v>456</v>
      </c>
      <c r="J9" s="181"/>
      <c r="K9" s="181"/>
      <c r="L9" s="181"/>
      <c r="M9" s="181"/>
      <c r="N9" s="181"/>
      <c r="O9" s="181"/>
      <c r="P9" s="178" t="s">
        <v>454</v>
      </c>
      <c r="Q9" s="178"/>
    </row>
    <row r="10" spans="1:17" ht="19.899999999999999" customHeight="1">
      <c r="A10" s="181"/>
      <c r="B10" s="178" t="s">
        <v>65</v>
      </c>
      <c r="C10" s="178" t="s">
        <v>66</v>
      </c>
      <c r="D10" s="178" t="s">
        <v>74</v>
      </c>
      <c r="E10" s="178" t="s">
        <v>75</v>
      </c>
      <c r="F10" s="178" t="s">
        <v>76</v>
      </c>
      <c r="G10" s="179" t="s">
        <v>124</v>
      </c>
      <c r="H10" s="179" t="s">
        <v>70</v>
      </c>
      <c r="I10" s="181" t="s">
        <v>77</v>
      </c>
      <c r="J10" s="181"/>
      <c r="K10" s="181"/>
      <c r="L10" s="181" t="s">
        <v>78</v>
      </c>
      <c r="M10" s="181"/>
      <c r="N10" s="181" t="s">
        <v>79</v>
      </c>
      <c r="O10" s="181"/>
      <c r="P10" s="178" t="s">
        <v>125</v>
      </c>
      <c r="Q10" s="178"/>
    </row>
    <row r="11" spans="1:17" ht="37.5" customHeight="1">
      <c r="A11" s="181"/>
      <c r="B11" s="178"/>
      <c r="C11" s="178"/>
      <c r="D11" s="178"/>
      <c r="E11" s="178"/>
      <c r="F11" s="178"/>
      <c r="G11" s="180"/>
      <c r="H11" s="180"/>
      <c r="I11" s="118" t="s">
        <v>126</v>
      </c>
      <c r="J11" s="118" t="s">
        <v>127</v>
      </c>
      <c r="K11" s="118" t="s">
        <v>80</v>
      </c>
      <c r="L11" s="118" t="s">
        <v>124</v>
      </c>
      <c r="M11" s="118" t="s">
        <v>80</v>
      </c>
      <c r="N11" s="118" t="s">
        <v>124</v>
      </c>
      <c r="O11" s="118" t="s">
        <v>80</v>
      </c>
      <c r="P11" s="118" t="s">
        <v>128</v>
      </c>
      <c r="Q11" s="118" t="s">
        <v>129</v>
      </c>
    </row>
    <row r="12" spans="1:17" ht="40.5" customHeight="1">
      <c r="A12" s="121" t="s">
        <v>209</v>
      </c>
      <c r="B12" s="121" t="s">
        <v>389</v>
      </c>
      <c r="C12" s="122" t="s">
        <v>390</v>
      </c>
      <c r="D12" s="123" t="s">
        <v>458</v>
      </c>
      <c r="E12" s="123" t="s">
        <v>391</v>
      </c>
      <c r="F12" s="123" t="s">
        <v>392</v>
      </c>
      <c r="G12" s="116">
        <v>120</v>
      </c>
      <c r="H12" s="116">
        <v>33.49</v>
      </c>
      <c r="I12" s="116">
        <v>39.78</v>
      </c>
      <c r="J12" s="116">
        <v>3.06</v>
      </c>
      <c r="K12" s="116">
        <v>2</v>
      </c>
      <c r="L12" s="116">
        <v>40.019999999999996</v>
      </c>
      <c r="M12" s="116">
        <v>2</v>
      </c>
      <c r="N12" s="116">
        <v>42.9</v>
      </c>
      <c r="O12" s="116">
        <v>2</v>
      </c>
      <c r="P12" s="116">
        <v>24</v>
      </c>
      <c r="Q12" s="116">
        <v>24</v>
      </c>
    </row>
    <row r="13" spans="1:17" ht="39.75" customHeight="1">
      <c r="A13" s="121" t="s">
        <v>209</v>
      </c>
      <c r="B13" s="121" t="s">
        <v>393</v>
      </c>
      <c r="C13" s="122" t="s">
        <v>390</v>
      </c>
      <c r="D13" s="123" t="s">
        <v>459</v>
      </c>
      <c r="E13" s="123" t="s">
        <v>391</v>
      </c>
      <c r="F13" s="123" t="s">
        <v>394</v>
      </c>
      <c r="G13" s="116">
        <v>134</v>
      </c>
      <c r="H13" s="116">
        <v>31.52</v>
      </c>
      <c r="I13" s="116">
        <v>51</v>
      </c>
      <c r="J13" s="116">
        <v>3.06</v>
      </c>
      <c r="K13" s="116">
        <v>4</v>
      </c>
      <c r="L13" s="116">
        <v>50.47</v>
      </c>
      <c r="M13" s="116">
        <v>4</v>
      </c>
      <c r="N13" s="116">
        <v>47.774999999999999</v>
      </c>
      <c r="O13" s="116">
        <v>4</v>
      </c>
      <c r="P13" s="116">
        <v>0</v>
      </c>
      <c r="Q13" s="116">
        <v>0</v>
      </c>
    </row>
    <row r="14" spans="1:17" ht="46.5" customHeight="1">
      <c r="A14" s="121" t="s">
        <v>209</v>
      </c>
      <c r="B14" s="121" t="s">
        <v>395</v>
      </c>
      <c r="C14" s="122" t="s">
        <v>396</v>
      </c>
      <c r="D14" s="123" t="s">
        <v>458</v>
      </c>
      <c r="E14" s="123" t="s">
        <v>391</v>
      </c>
      <c r="F14" s="123" t="s">
        <v>397</v>
      </c>
      <c r="G14" s="116">
        <v>678</v>
      </c>
      <c r="H14" s="116">
        <v>201.92500000000001</v>
      </c>
      <c r="I14" s="116">
        <v>262</v>
      </c>
      <c r="J14" s="116">
        <v>0</v>
      </c>
      <c r="K14" s="116">
        <v>5</v>
      </c>
      <c r="L14" s="116">
        <v>246.04999999999998</v>
      </c>
      <c r="M14" s="116">
        <v>5</v>
      </c>
      <c r="N14" s="116">
        <v>208.65</v>
      </c>
      <c r="O14" s="116">
        <v>5</v>
      </c>
      <c r="P14" s="116">
        <v>14</v>
      </c>
      <c r="Q14" s="116">
        <v>14</v>
      </c>
    </row>
    <row r="15" spans="1:17" ht="38.25" customHeight="1">
      <c r="A15" s="121" t="s">
        <v>209</v>
      </c>
      <c r="B15" s="121" t="s">
        <v>395</v>
      </c>
      <c r="C15" s="122" t="s">
        <v>396</v>
      </c>
      <c r="D15" s="123" t="s">
        <v>459</v>
      </c>
      <c r="E15" s="123" t="s">
        <v>391</v>
      </c>
      <c r="F15" s="123" t="s">
        <v>397</v>
      </c>
      <c r="G15" s="116">
        <v>527</v>
      </c>
      <c r="H15" s="116">
        <v>134.94499999999999</v>
      </c>
      <c r="I15" s="116">
        <v>257</v>
      </c>
      <c r="J15" s="116">
        <v>0</v>
      </c>
      <c r="K15" s="116">
        <v>5</v>
      </c>
      <c r="L15" s="116">
        <v>219.45</v>
      </c>
      <c r="M15" s="116">
        <v>5</v>
      </c>
      <c r="N15" s="116">
        <v>155.02500000000001</v>
      </c>
      <c r="O15" s="116">
        <v>5</v>
      </c>
      <c r="P15" s="116">
        <v>0</v>
      </c>
      <c r="Q15" s="116">
        <v>0</v>
      </c>
    </row>
    <row r="16" spans="1:17" ht="27" customHeight="1">
      <c r="A16" s="121" t="s">
        <v>209</v>
      </c>
      <c r="B16" s="121" t="s">
        <v>398</v>
      </c>
      <c r="C16" s="122" t="s">
        <v>399</v>
      </c>
      <c r="D16" s="123" t="s">
        <v>459</v>
      </c>
      <c r="E16" s="123" t="s">
        <v>400</v>
      </c>
      <c r="F16" s="123" t="s">
        <v>401</v>
      </c>
      <c r="G16" s="116">
        <v>237</v>
      </c>
      <c r="H16" s="116">
        <v>64.025000000000006</v>
      </c>
      <c r="I16" s="116">
        <v>111.18</v>
      </c>
      <c r="J16" s="116">
        <v>11.22</v>
      </c>
      <c r="K16" s="116">
        <v>3</v>
      </c>
      <c r="L16" s="116">
        <v>114.44</v>
      </c>
      <c r="M16" s="116">
        <v>3</v>
      </c>
      <c r="N16" s="116">
        <v>50.699999999999996</v>
      </c>
      <c r="O16" s="116">
        <v>3</v>
      </c>
      <c r="P16" s="116">
        <v>0</v>
      </c>
      <c r="Q16" s="116">
        <v>0</v>
      </c>
    </row>
    <row r="17" spans="1:17" ht="27" customHeight="1">
      <c r="A17" s="121" t="s">
        <v>209</v>
      </c>
      <c r="B17" s="121" t="s">
        <v>402</v>
      </c>
      <c r="C17" s="122" t="s">
        <v>403</v>
      </c>
      <c r="D17" s="123" t="s">
        <v>459</v>
      </c>
      <c r="E17" s="123" t="s">
        <v>400</v>
      </c>
      <c r="F17" s="123" t="s">
        <v>404</v>
      </c>
      <c r="G17" s="116"/>
      <c r="H17" s="116"/>
      <c r="I17" s="116">
        <v>45</v>
      </c>
      <c r="J17" s="116">
        <v>24</v>
      </c>
      <c r="K17" s="116">
        <v>4</v>
      </c>
      <c r="L17" s="116">
        <v>56</v>
      </c>
      <c r="M17" s="116">
        <v>2</v>
      </c>
      <c r="N17" s="116">
        <v>0</v>
      </c>
      <c r="O17" s="116">
        <v>0</v>
      </c>
      <c r="P17" s="116">
        <v>8</v>
      </c>
      <c r="Q17" s="116">
        <v>3</v>
      </c>
    </row>
    <row r="18" spans="1:17" ht="37.5" customHeight="1">
      <c r="A18" s="121" t="s">
        <v>209</v>
      </c>
      <c r="B18" s="121" t="s">
        <v>402</v>
      </c>
      <c r="C18" s="122" t="s">
        <v>403</v>
      </c>
      <c r="D18" s="123" t="s">
        <v>459</v>
      </c>
      <c r="E18" s="123" t="s">
        <v>400</v>
      </c>
      <c r="F18" s="123" t="s">
        <v>404</v>
      </c>
      <c r="G18" s="116">
        <v>511</v>
      </c>
      <c r="H18" s="116">
        <v>0</v>
      </c>
      <c r="I18" s="116">
        <v>241</v>
      </c>
      <c r="J18" s="116">
        <v>34.68</v>
      </c>
      <c r="K18" s="116">
        <v>8</v>
      </c>
      <c r="L18" s="116">
        <v>354.76</v>
      </c>
      <c r="M18" s="116">
        <v>8</v>
      </c>
      <c r="N18" s="116">
        <v>135.52500000000001</v>
      </c>
      <c r="O18" s="116">
        <v>8</v>
      </c>
      <c r="P18" s="116">
        <v>0</v>
      </c>
      <c r="Q18" s="116">
        <v>0</v>
      </c>
    </row>
    <row r="19" spans="1:17" ht="30" customHeight="1">
      <c r="A19" s="121" t="s">
        <v>209</v>
      </c>
      <c r="B19" s="121" t="s">
        <v>402</v>
      </c>
      <c r="C19" s="122" t="s">
        <v>403</v>
      </c>
      <c r="D19" s="123" t="s">
        <v>461</v>
      </c>
      <c r="E19" s="123" t="s">
        <v>400</v>
      </c>
      <c r="F19" s="123" t="s">
        <v>404</v>
      </c>
      <c r="G19" s="116">
        <v>11</v>
      </c>
      <c r="H19" s="116">
        <v>0</v>
      </c>
      <c r="I19" s="116">
        <v>0</v>
      </c>
      <c r="J19" s="116">
        <v>0</v>
      </c>
      <c r="K19" s="116">
        <v>1</v>
      </c>
      <c r="L19" s="116">
        <v>10.45</v>
      </c>
      <c r="M19" s="116">
        <v>1</v>
      </c>
      <c r="N19" s="116">
        <v>0</v>
      </c>
      <c r="O19" s="116">
        <v>0</v>
      </c>
      <c r="P19" s="116">
        <v>0</v>
      </c>
      <c r="Q19" s="116">
        <v>0</v>
      </c>
    </row>
    <row r="20" spans="1:17" ht="18.75" customHeight="1">
      <c r="A20" s="121" t="s">
        <v>209</v>
      </c>
      <c r="B20" s="121" t="s">
        <v>405</v>
      </c>
      <c r="C20" s="122" t="s">
        <v>406</v>
      </c>
      <c r="D20" s="123" t="s">
        <v>458</v>
      </c>
      <c r="E20" s="123" t="s">
        <v>400</v>
      </c>
      <c r="F20" s="123" t="s">
        <v>407</v>
      </c>
      <c r="G20" s="116">
        <v>113</v>
      </c>
      <c r="H20" s="116">
        <v>23.64</v>
      </c>
      <c r="I20" s="116">
        <v>57.120000000000005</v>
      </c>
      <c r="J20" s="116">
        <v>0</v>
      </c>
      <c r="K20" s="116">
        <v>2</v>
      </c>
      <c r="L20" s="116">
        <v>53.199999999999996</v>
      </c>
      <c r="M20" s="116">
        <v>2</v>
      </c>
      <c r="N20" s="116">
        <v>32.174999999999997</v>
      </c>
      <c r="O20" s="116">
        <v>1</v>
      </c>
      <c r="P20" s="116">
        <v>4</v>
      </c>
      <c r="Q20" s="116">
        <v>4</v>
      </c>
    </row>
    <row r="21" spans="1:17" ht="19.5" customHeight="1">
      <c r="A21" s="121" t="s">
        <v>209</v>
      </c>
      <c r="B21" s="121" t="s">
        <v>408</v>
      </c>
      <c r="C21" s="122" t="s">
        <v>409</v>
      </c>
      <c r="D21" s="123" t="s">
        <v>458</v>
      </c>
      <c r="E21" s="123" t="s">
        <v>410</v>
      </c>
      <c r="F21" s="123" t="s">
        <v>411</v>
      </c>
      <c r="G21" s="116">
        <v>1291</v>
      </c>
      <c r="H21" s="116">
        <v>427.49</v>
      </c>
      <c r="I21" s="116">
        <v>311</v>
      </c>
      <c r="J21" s="116">
        <v>22</v>
      </c>
      <c r="K21" s="116">
        <v>11</v>
      </c>
      <c r="L21" s="116">
        <v>405.65</v>
      </c>
      <c r="M21" s="116">
        <v>11</v>
      </c>
      <c r="N21" s="116">
        <v>419.25</v>
      </c>
      <c r="O21" s="116">
        <v>11</v>
      </c>
      <c r="P21" s="116">
        <v>31</v>
      </c>
      <c r="Q21" s="116">
        <v>31</v>
      </c>
    </row>
    <row r="22" spans="1:17" ht="16.899999999999999" customHeight="1">
      <c r="A22" s="121" t="s">
        <v>209</v>
      </c>
      <c r="B22" s="121" t="s">
        <v>408</v>
      </c>
      <c r="C22" s="122" t="s">
        <v>409</v>
      </c>
      <c r="D22" s="123" t="s">
        <v>459</v>
      </c>
      <c r="E22" s="123" t="s">
        <v>410</v>
      </c>
      <c r="F22" s="123" t="s">
        <v>411</v>
      </c>
      <c r="G22" s="116">
        <v>1129</v>
      </c>
      <c r="H22" s="116">
        <v>356.57</v>
      </c>
      <c r="I22" s="116">
        <v>148</v>
      </c>
      <c r="J22" s="116">
        <v>17</v>
      </c>
      <c r="K22" s="116">
        <v>11</v>
      </c>
      <c r="L22" s="116">
        <v>412.38</v>
      </c>
      <c r="M22" s="116">
        <v>11</v>
      </c>
      <c r="N22" s="116">
        <v>324.67500000000001</v>
      </c>
      <c r="O22" s="116">
        <v>9</v>
      </c>
      <c r="P22" s="116">
        <v>0</v>
      </c>
      <c r="Q22" s="116">
        <v>0</v>
      </c>
    </row>
    <row r="23" spans="1:17" ht="16.899999999999999" customHeight="1">
      <c r="A23" s="121" t="s">
        <v>209</v>
      </c>
      <c r="B23" s="121" t="s">
        <v>408</v>
      </c>
      <c r="C23" s="122" t="s">
        <v>409</v>
      </c>
      <c r="D23" s="123" t="s">
        <v>461</v>
      </c>
      <c r="E23" s="123" t="s">
        <v>410</v>
      </c>
      <c r="F23" s="123" t="s">
        <v>411</v>
      </c>
      <c r="G23" s="116">
        <v>52</v>
      </c>
      <c r="H23" s="116">
        <v>30.535</v>
      </c>
      <c r="I23" s="116">
        <v>31</v>
      </c>
      <c r="J23" s="116">
        <v>0</v>
      </c>
      <c r="K23" s="116">
        <v>1</v>
      </c>
      <c r="L23" s="116">
        <v>1.9</v>
      </c>
      <c r="M23" s="116">
        <v>1</v>
      </c>
      <c r="N23" s="116">
        <v>18.524999999999999</v>
      </c>
      <c r="O23" s="116">
        <v>1</v>
      </c>
      <c r="P23" s="116">
        <v>0</v>
      </c>
      <c r="Q23" s="116">
        <v>0</v>
      </c>
    </row>
    <row r="24" spans="1:17" ht="16.899999999999999" customHeight="1">
      <c r="A24" s="121" t="s">
        <v>209</v>
      </c>
      <c r="B24" s="121" t="s">
        <v>412</v>
      </c>
      <c r="C24" s="122" t="s">
        <v>413</v>
      </c>
      <c r="D24" s="123" t="s">
        <v>458</v>
      </c>
      <c r="E24" s="123" t="s">
        <v>410</v>
      </c>
      <c r="F24" s="123" t="s">
        <v>411</v>
      </c>
      <c r="G24" s="116">
        <v>1734</v>
      </c>
      <c r="H24" s="116">
        <v>517.125</v>
      </c>
      <c r="I24" s="116">
        <v>385</v>
      </c>
      <c r="J24" s="116">
        <v>12</v>
      </c>
      <c r="K24" s="116">
        <v>16</v>
      </c>
      <c r="L24" s="116">
        <v>598.5</v>
      </c>
      <c r="M24" s="116">
        <v>16</v>
      </c>
      <c r="N24" s="116">
        <v>564.52499999999998</v>
      </c>
      <c r="O24" s="116">
        <v>15</v>
      </c>
      <c r="P24" s="116">
        <v>41</v>
      </c>
      <c r="Q24" s="116">
        <v>41</v>
      </c>
    </row>
    <row r="25" spans="1:17" ht="16.899999999999999" customHeight="1">
      <c r="A25" s="121" t="s">
        <v>209</v>
      </c>
      <c r="B25" s="121" t="s">
        <v>412</v>
      </c>
      <c r="C25" s="122" t="s">
        <v>413</v>
      </c>
      <c r="D25" s="123" t="s">
        <v>459</v>
      </c>
      <c r="E25" s="123" t="s">
        <v>410</v>
      </c>
      <c r="F25" s="123" t="s">
        <v>411</v>
      </c>
      <c r="G25" s="116">
        <v>1558</v>
      </c>
      <c r="H25" s="116">
        <v>402.86500000000001</v>
      </c>
      <c r="I25" s="116">
        <v>205</v>
      </c>
      <c r="J25" s="116">
        <v>11</v>
      </c>
      <c r="K25" s="116">
        <v>17</v>
      </c>
      <c r="L25" s="116">
        <v>644.1</v>
      </c>
      <c r="M25" s="116">
        <v>17</v>
      </c>
      <c r="N25" s="116">
        <v>459.22499999999997</v>
      </c>
      <c r="O25" s="116">
        <v>12</v>
      </c>
      <c r="P25" s="116">
        <v>0</v>
      </c>
      <c r="Q25" s="116">
        <v>0</v>
      </c>
    </row>
    <row r="26" spans="1:17" ht="16.899999999999999" customHeight="1">
      <c r="A26" s="121" t="s">
        <v>209</v>
      </c>
      <c r="B26" s="121" t="s">
        <v>412</v>
      </c>
      <c r="C26" s="122" t="s">
        <v>413</v>
      </c>
      <c r="D26" s="123" t="s">
        <v>461</v>
      </c>
      <c r="E26" s="123" t="s">
        <v>410</v>
      </c>
      <c r="F26" s="123" t="s">
        <v>411</v>
      </c>
      <c r="G26" s="116">
        <v>2</v>
      </c>
      <c r="H26" s="116">
        <v>0</v>
      </c>
      <c r="I26" s="116">
        <v>50</v>
      </c>
      <c r="J26" s="116">
        <v>1</v>
      </c>
      <c r="K26" s="116">
        <v>1</v>
      </c>
      <c r="L26" s="116">
        <v>1.9</v>
      </c>
      <c r="M26" s="116">
        <v>1</v>
      </c>
      <c r="N26" s="116">
        <v>0</v>
      </c>
      <c r="O26" s="116">
        <v>0</v>
      </c>
      <c r="P26" s="116">
        <v>0</v>
      </c>
      <c r="Q26" s="116">
        <v>0</v>
      </c>
    </row>
    <row r="27" spans="1:17" ht="16.899999999999999" customHeight="1">
      <c r="A27" s="121" t="s">
        <v>209</v>
      </c>
      <c r="B27" s="121" t="s">
        <v>414</v>
      </c>
      <c r="C27" s="122" t="s">
        <v>415</v>
      </c>
      <c r="D27" s="123" t="s">
        <v>458</v>
      </c>
      <c r="E27" s="123" t="s">
        <v>410</v>
      </c>
      <c r="F27" s="123" t="s">
        <v>411</v>
      </c>
      <c r="G27" s="116">
        <v>1016</v>
      </c>
      <c r="H27" s="116">
        <v>330.96</v>
      </c>
      <c r="I27" s="116">
        <v>211</v>
      </c>
      <c r="J27" s="116">
        <v>6</v>
      </c>
      <c r="K27" s="116">
        <v>10</v>
      </c>
      <c r="L27" s="116">
        <v>342.95</v>
      </c>
      <c r="M27" s="116">
        <v>10</v>
      </c>
      <c r="N27" s="116">
        <v>311.02499999999998</v>
      </c>
      <c r="O27" s="116">
        <v>8</v>
      </c>
      <c r="P27" s="116">
        <v>24</v>
      </c>
      <c r="Q27" s="116">
        <v>24</v>
      </c>
    </row>
    <row r="28" spans="1:17" ht="16.899999999999999" customHeight="1">
      <c r="A28" s="121" t="s">
        <v>209</v>
      </c>
      <c r="B28" s="121" t="s">
        <v>414</v>
      </c>
      <c r="C28" s="122" t="s">
        <v>415</v>
      </c>
      <c r="D28" s="123" t="s">
        <v>459</v>
      </c>
      <c r="E28" s="123" t="s">
        <v>410</v>
      </c>
      <c r="F28" s="123" t="s">
        <v>411</v>
      </c>
      <c r="G28" s="116">
        <v>920</v>
      </c>
      <c r="H28" s="116">
        <v>270.875</v>
      </c>
      <c r="I28" s="116">
        <v>137</v>
      </c>
      <c r="J28" s="116">
        <v>5</v>
      </c>
      <c r="K28" s="116">
        <v>9</v>
      </c>
      <c r="L28" s="116">
        <v>337.25</v>
      </c>
      <c r="M28" s="116">
        <v>9</v>
      </c>
      <c r="N28" s="116">
        <v>282.75</v>
      </c>
      <c r="O28" s="116">
        <v>8</v>
      </c>
      <c r="P28" s="116">
        <v>0</v>
      </c>
      <c r="Q28" s="116">
        <v>0</v>
      </c>
    </row>
    <row r="29" spans="1:17" ht="16.899999999999999" customHeight="1">
      <c r="A29" s="121" t="s">
        <v>209</v>
      </c>
      <c r="B29" s="121" t="s">
        <v>416</v>
      </c>
      <c r="C29" s="122" t="s">
        <v>417</v>
      </c>
      <c r="D29" s="123" t="s">
        <v>458</v>
      </c>
      <c r="E29" s="123" t="s">
        <v>410</v>
      </c>
      <c r="F29" s="123" t="s">
        <v>411</v>
      </c>
      <c r="G29" s="116">
        <v>1226</v>
      </c>
      <c r="H29" s="116">
        <v>367.40499999999997</v>
      </c>
      <c r="I29" s="116">
        <v>221</v>
      </c>
      <c r="J29" s="116">
        <v>17</v>
      </c>
      <c r="K29" s="116">
        <v>11</v>
      </c>
      <c r="L29" s="116">
        <v>414.24</v>
      </c>
      <c r="M29" s="116">
        <v>11</v>
      </c>
      <c r="N29" s="116">
        <v>406.57499999999999</v>
      </c>
      <c r="O29" s="116">
        <v>11</v>
      </c>
      <c r="P29" s="116">
        <v>24</v>
      </c>
      <c r="Q29" s="116">
        <v>24</v>
      </c>
    </row>
    <row r="30" spans="1:17" ht="16.899999999999999" customHeight="1">
      <c r="A30" s="121" t="s">
        <v>209</v>
      </c>
      <c r="B30" s="121" t="s">
        <v>416</v>
      </c>
      <c r="C30" s="122" t="s">
        <v>417</v>
      </c>
      <c r="D30" s="123" t="s">
        <v>459</v>
      </c>
      <c r="E30" s="123" t="s">
        <v>410</v>
      </c>
      <c r="F30" s="123" t="s">
        <v>411</v>
      </c>
      <c r="G30" s="116">
        <v>877</v>
      </c>
      <c r="H30" s="116">
        <v>259.05500000000001</v>
      </c>
      <c r="I30" s="116">
        <v>153</v>
      </c>
      <c r="J30" s="116">
        <v>3.06</v>
      </c>
      <c r="K30" s="116">
        <v>9</v>
      </c>
      <c r="L30" s="116">
        <v>321.22000000000003</v>
      </c>
      <c r="M30" s="116">
        <v>9</v>
      </c>
      <c r="N30" s="116">
        <v>269.09999999999997</v>
      </c>
      <c r="O30" s="116">
        <v>7</v>
      </c>
      <c r="P30" s="116">
        <v>0</v>
      </c>
      <c r="Q30" s="116">
        <v>0</v>
      </c>
    </row>
    <row r="31" spans="1:17" ht="16.899999999999999" customHeight="1">
      <c r="A31" s="121" t="s">
        <v>209</v>
      </c>
      <c r="B31" s="121" t="s">
        <v>418</v>
      </c>
      <c r="C31" s="122" t="s">
        <v>419</v>
      </c>
      <c r="D31" s="123" t="s">
        <v>458</v>
      </c>
      <c r="E31" s="123" t="s">
        <v>410</v>
      </c>
      <c r="F31" s="123" t="s">
        <v>411</v>
      </c>
      <c r="G31" s="116">
        <v>2119</v>
      </c>
      <c r="H31" s="116">
        <v>673.74</v>
      </c>
      <c r="I31" s="116">
        <v>565</v>
      </c>
      <c r="J31" s="116">
        <v>21</v>
      </c>
      <c r="K31" s="116">
        <v>19</v>
      </c>
      <c r="L31" s="116">
        <v>697.34</v>
      </c>
      <c r="M31" s="116">
        <v>19</v>
      </c>
      <c r="N31" s="116">
        <v>683.47500000000002</v>
      </c>
      <c r="O31" s="116">
        <v>18</v>
      </c>
      <c r="P31" s="116">
        <v>56</v>
      </c>
      <c r="Q31" s="116">
        <v>56</v>
      </c>
    </row>
    <row r="32" spans="1:17" ht="16.899999999999999" customHeight="1">
      <c r="A32" s="121" t="s">
        <v>209</v>
      </c>
      <c r="B32" s="121" t="s">
        <v>418</v>
      </c>
      <c r="C32" s="122" t="s">
        <v>419</v>
      </c>
      <c r="D32" s="123" t="s">
        <v>459</v>
      </c>
      <c r="E32" s="123" t="s">
        <v>410</v>
      </c>
      <c r="F32" s="123" t="s">
        <v>411</v>
      </c>
      <c r="G32" s="116">
        <v>1988</v>
      </c>
      <c r="H32" s="116">
        <v>566.375</v>
      </c>
      <c r="I32" s="116">
        <v>370</v>
      </c>
      <c r="J32" s="116">
        <v>16</v>
      </c>
      <c r="K32" s="116">
        <v>20</v>
      </c>
      <c r="L32" s="116">
        <v>749.55</v>
      </c>
      <c r="M32" s="116">
        <v>20</v>
      </c>
      <c r="N32" s="116">
        <v>608.4</v>
      </c>
      <c r="O32" s="116">
        <v>16</v>
      </c>
      <c r="P32" s="116">
        <v>0</v>
      </c>
      <c r="Q32" s="116">
        <v>0</v>
      </c>
    </row>
    <row r="33" spans="1:17" ht="16.899999999999999" customHeight="1">
      <c r="A33" s="121" t="s">
        <v>209</v>
      </c>
      <c r="B33" s="121" t="s">
        <v>420</v>
      </c>
      <c r="C33" s="122" t="s">
        <v>413</v>
      </c>
      <c r="D33" s="123" t="s">
        <v>462</v>
      </c>
      <c r="E33" s="123" t="s">
        <v>410</v>
      </c>
      <c r="F33" s="123" t="s">
        <v>411</v>
      </c>
      <c r="G33" s="116">
        <v>473</v>
      </c>
      <c r="H33" s="116">
        <v>0</v>
      </c>
      <c r="I33" s="116">
        <v>0</v>
      </c>
      <c r="J33" s="116">
        <v>58</v>
      </c>
      <c r="K33" s="116">
        <v>12</v>
      </c>
      <c r="L33" s="116">
        <v>445.79999999999995</v>
      </c>
      <c r="M33" s="116">
        <v>12</v>
      </c>
      <c r="N33" s="116">
        <v>4.875</v>
      </c>
      <c r="O33" s="116">
        <v>1</v>
      </c>
      <c r="P33" s="116">
        <v>0</v>
      </c>
      <c r="Q33" s="116">
        <v>0</v>
      </c>
    </row>
    <row r="34" spans="1:17" ht="24.75" customHeight="1">
      <c r="A34" s="121" t="s">
        <v>209</v>
      </c>
      <c r="B34" s="121" t="s">
        <v>421</v>
      </c>
      <c r="C34" s="122" t="s">
        <v>422</v>
      </c>
      <c r="D34" s="123" t="s">
        <v>462</v>
      </c>
      <c r="E34" s="123" t="s">
        <v>410</v>
      </c>
      <c r="F34" s="123" t="s">
        <v>411</v>
      </c>
      <c r="G34" s="116">
        <v>625</v>
      </c>
      <c r="H34" s="116">
        <v>0</v>
      </c>
      <c r="I34" s="116">
        <v>22</v>
      </c>
      <c r="J34" s="116">
        <v>27</v>
      </c>
      <c r="K34" s="116">
        <v>16</v>
      </c>
      <c r="L34" s="116">
        <v>571.68000000000006</v>
      </c>
      <c r="M34" s="116">
        <v>16</v>
      </c>
      <c r="N34" s="116">
        <v>24.375</v>
      </c>
      <c r="O34" s="116">
        <v>1</v>
      </c>
      <c r="P34" s="116">
        <v>0</v>
      </c>
      <c r="Q34" s="116">
        <v>0</v>
      </c>
    </row>
    <row r="35" spans="1:17" ht="16.899999999999999" customHeight="1">
      <c r="A35" s="121" t="s">
        <v>209</v>
      </c>
      <c r="B35" s="121" t="s">
        <v>423</v>
      </c>
      <c r="C35" s="122" t="s">
        <v>424</v>
      </c>
      <c r="D35" s="123" t="s">
        <v>462</v>
      </c>
      <c r="E35" s="123" t="s">
        <v>410</v>
      </c>
      <c r="F35" s="123" t="s">
        <v>411</v>
      </c>
      <c r="G35" s="116">
        <v>539</v>
      </c>
      <c r="H35" s="116">
        <v>0</v>
      </c>
      <c r="I35" s="116">
        <v>30</v>
      </c>
      <c r="J35" s="116">
        <v>5</v>
      </c>
      <c r="K35" s="116">
        <v>14</v>
      </c>
      <c r="L35" s="116">
        <v>512.51</v>
      </c>
      <c r="M35" s="116">
        <v>14</v>
      </c>
      <c r="N35" s="116">
        <v>1.95</v>
      </c>
      <c r="O35" s="116">
        <v>1</v>
      </c>
      <c r="P35" s="116">
        <v>46</v>
      </c>
      <c r="Q35" s="116">
        <v>46</v>
      </c>
    </row>
    <row r="36" spans="1:17" ht="16.899999999999999" customHeight="1">
      <c r="A36" s="121" t="s">
        <v>209</v>
      </c>
      <c r="B36" s="121" t="s">
        <v>425</v>
      </c>
      <c r="C36" s="122" t="s">
        <v>426</v>
      </c>
      <c r="D36" s="123" t="s">
        <v>462</v>
      </c>
      <c r="E36" s="123" t="s">
        <v>410</v>
      </c>
      <c r="F36" s="123" t="s">
        <v>411</v>
      </c>
      <c r="G36" s="116">
        <v>1003</v>
      </c>
      <c r="H36" s="116">
        <v>0</v>
      </c>
      <c r="I36" s="116">
        <v>890.46</v>
      </c>
      <c r="J36" s="116">
        <v>89</v>
      </c>
      <c r="K36" s="116">
        <v>25</v>
      </c>
      <c r="L36" s="116">
        <v>931.31999999999994</v>
      </c>
      <c r="M36" s="116">
        <v>25</v>
      </c>
      <c r="N36" s="116">
        <v>26.324999999999999</v>
      </c>
      <c r="O36" s="116">
        <v>1</v>
      </c>
      <c r="P36" s="116">
        <v>0</v>
      </c>
      <c r="Q36" s="116">
        <v>0</v>
      </c>
    </row>
    <row r="37" spans="1:17" ht="16.899999999999999" customHeight="1">
      <c r="A37" s="121" t="s">
        <v>209</v>
      </c>
      <c r="B37" s="121" t="s">
        <v>427</v>
      </c>
      <c r="C37" s="122" t="s">
        <v>428</v>
      </c>
      <c r="D37" s="123" t="s">
        <v>462</v>
      </c>
      <c r="E37" s="123" t="s">
        <v>410</v>
      </c>
      <c r="F37" s="123" t="s">
        <v>411</v>
      </c>
      <c r="G37" s="116">
        <v>454</v>
      </c>
      <c r="H37" s="116">
        <v>0</v>
      </c>
      <c r="I37" s="116">
        <v>0</v>
      </c>
      <c r="J37" s="116">
        <v>63.24</v>
      </c>
      <c r="K37" s="116">
        <v>12</v>
      </c>
      <c r="L37" s="116">
        <v>428.08</v>
      </c>
      <c r="M37" s="116">
        <v>12</v>
      </c>
      <c r="N37" s="116">
        <v>5.85</v>
      </c>
      <c r="O37" s="116">
        <v>1</v>
      </c>
      <c r="P37" s="116">
        <v>0</v>
      </c>
      <c r="Q37" s="116">
        <v>0</v>
      </c>
    </row>
    <row r="38" spans="1:17" ht="16.899999999999999" customHeight="1">
      <c r="A38" s="121" t="s">
        <v>209</v>
      </c>
      <c r="B38" s="121" t="s">
        <v>429</v>
      </c>
      <c r="C38" s="122" t="s">
        <v>430</v>
      </c>
      <c r="D38" s="123" t="s">
        <v>458</v>
      </c>
      <c r="E38" s="123" t="s">
        <v>410</v>
      </c>
      <c r="F38" s="123" t="s">
        <v>411</v>
      </c>
      <c r="G38" s="116">
        <v>2683</v>
      </c>
      <c r="H38" s="116">
        <v>845.13</v>
      </c>
      <c r="I38" s="116">
        <v>544</v>
      </c>
      <c r="J38" s="116">
        <v>61</v>
      </c>
      <c r="K38" s="116">
        <v>25</v>
      </c>
      <c r="L38" s="116">
        <v>927.24</v>
      </c>
      <c r="M38" s="116">
        <v>25</v>
      </c>
      <c r="N38" s="116">
        <v>827.77499999999998</v>
      </c>
      <c r="O38" s="116">
        <v>22</v>
      </c>
      <c r="P38" s="116">
        <v>90</v>
      </c>
      <c r="Q38" s="116">
        <v>84</v>
      </c>
    </row>
    <row r="39" spans="1:17" ht="16.899999999999999" customHeight="1">
      <c r="A39" s="121" t="s">
        <v>209</v>
      </c>
      <c r="B39" s="121" t="s">
        <v>429</v>
      </c>
      <c r="C39" s="122" t="s">
        <v>430</v>
      </c>
      <c r="D39" s="123" t="s">
        <v>459</v>
      </c>
      <c r="E39" s="123" t="s">
        <v>410</v>
      </c>
      <c r="F39" s="123" t="s">
        <v>411</v>
      </c>
      <c r="G39" s="116">
        <v>2392</v>
      </c>
      <c r="H39" s="116">
        <v>628.42999999999995</v>
      </c>
      <c r="I39" s="116">
        <v>312</v>
      </c>
      <c r="J39" s="116">
        <v>56</v>
      </c>
      <c r="K39" s="116">
        <v>26</v>
      </c>
      <c r="L39" s="116">
        <v>969.94999999999993</v>
      </c>
      <c r="M39" s="116">
        <v>26</v>
      </c>
      <c r="N39" s="116">
        <v>714.67499999999995</v>
      </c>
      <c r="O39" s="116">
        <v>19</v>
      </c>
      <c r="P39" s="116">
        <v>0</v>
      </c>
      <c r="Q39" s="116">
        <v>0</v>
      </c>
    </row>
    <row r="40" spans="1:17" ht="16.899999999999999" customHeight="1">
      <c r="A40" s="121" t="s">
        <v>209</v>
      </c>
      <c r="B40" s="121" t="s">
        <v>431</v>
      </c>
      <c r="C40" s="122" t="s">
        <v>432</v>
      </c>
      <c r="D40" s="123" t="s">
        <v>458</v>
      </c>
      <c r="E40" s="123" t="s">
        <v>410</v>
      </c>
      <c r="F40" s="123" t="s">
        <v>411</v>
      </c>
      <c r="G40" s="116">
        <v>1515</v>
      </c>
      <c r="H40" s="116">
        <v>454.08499999999998</v>
      </c>
      <c r="I40" s="116">
        <v>344</v>
      </c>
      <c r="J40" s="116">
        <v>19</v>
      </c>
      <c r="K40" s="116">
        <v>15</v>
      </c>
      <c r="L40" s="116">
        <v>534.85</v>
      </c>
      <c r="M40" s="116">
        <v>15</v>
      </c>
      <c r="N40" s="116">
        <v>478.72499999999997</v>
      </c>
      <c r="O40" s="116">
        <v>13</v>
      </c>
      <c r="P40" s="116">
        <v>0</v>
      </c>
      <c r="Q40" s="116">
        <v>0</v>
      </c>
    </row>
    <row r="41" spans="1:17" ht="16.899999999999999" customHeight="1">
      <c r="A41" s="121" t="s">
        <v>209</v>
      </c>
      <c r="B41" s="121" t="s">
        <v>431</v>
      </c>
      <c r="C41" s="122" t="s">
        <v>432</v>
      </c>
      <c r="D41" s="123" t="s">
        <v>459</v>
      </c>
      <c r="E41" s="123" t="s">
        <v>410</v>
      </c>
      <c r="F41" s="123" t="s">
        <v>411</v>
      </c>
      <c r="G41" s="116">
        <v>1429</v>
      </c>
      <c r="H41" s="116">
        <v>407.79</v>
      </c>
      <c r="I41" s="116">
        <v>210</v>
      </c>
      <c r="J41" s="116">
        <v>4</v>
      </c>
      <c r="K41" s="116">
        <v>14</v>
      </c>
      <c r="L41" s="116">
        <v>508.28999999999996</v>
      </c>
      <c r="M41" s="116">
        <v>14</v>
      </c>
      <c r="N41" s="116">
        <v>468</v>
      </c>
      <c r="O41" s="116">
        <v>13</v>
      </c>
      <c r="P41" s="116">
        <v>0</v>
      </c>
      <c r="Q41" s="116">
        <v>0</v>
      </c>
    </row>
    <row r="42" spans="1:17" ht="16.899999999999999" customHeight="1">
      <c r="A42" s="121" t="s">
        <v>209</v>
      </c>
      <c r="B42" s="121" t="s">
        <v>433</v>
      </c>
      <c r="C42" s="122" t="s">
        <v>432</v>
      </c>
      <c r="D42" s="123" t="s">
        <v>458</v>
      </c>
      <c r="E42" s="123" t="s">
        <v>410</v>
      </c>
      <c r="F42" s="123" t="s">
        <v>434</v>
      </c>
      <c r="G42" s="116">
        <v>480</v>
      </c>
      <c r="H42" s="116">
        <v>157.6</v>
      </c>
      <c r="I42" s="116">
        <v>127</v>
      </c>
      <c r="J42" s="116">
        <v>11</v>
      </c>
      <c r="K42" s="116">
        <v>6</v>
      </c>
      <c r="L42" s="116">
        <v>160.63</v>
      </c>
      <c r="M42" s="116">
        <v>6</v>
      </c>
      <c r="N42" s="116">
        <v>147.22499999999999</v>
      </c>
      <c r="O42" s="116">
        <v>5</v>
      </c>
      <c r="P42" s="116">
        <v>0</v>
      </c>
      <c r="Q42" s="116">
        <v>0</v>
      </c>
    </row>
    <row r="43" spans="1:17" ht="16.899999999999999" customHeight="1">
      <c r="A43" s="121" t="s">
        <v>209</v>
      </c>
      <c r="B43" s="121" t="s">
        <v>433</v>
      </c>
      <c r="C43" s="122" t="s">
        <v>432</v>
      </c>
      <c r="D43" s="123" t="s">
        <v>459</v>
      </c>
      <c r="E43" s="123" t="s">
        <v>410</v>
      </c>
      <c r="F43" s="123" t="s">
        <v>434</v>
      </c>
      <c r="G43" s="116">
        <v>490</v>
      </c>
      <c r="H43" s="116">
        <v>141.84</v>
      </c>
      <c r="I43" s="116">
        <v>67</v>
      </c>
      <c r="J43" s="116">
        <v>13</v>
      </c>
      <c r="K43" s="116">
        <v>6</v>
      </c>
      <c r="L43" s="116">
        <v>170.45</v>
      </c>
      <c r="M43" s="116">
        <v>6</v>
      </c>
      <c r="N43" s="116">
        <v>162.82499999999999</v>
      </c>
      <c r="O43" s="116">
        <v>6</v>
      </c>
      <c r="P43" s="116">
        <v>0</v>
      </c>
      <c r="Q43" s="116">
        <v>0</v>
      </c>
    </row>
    <row r="44" spans="1:17" ht="16.899999999999999" customHeight="1">
      <c r="A44" s="121" t="s">
        <v>209</v>
      </c>
      <c r="B44" s="121" t="s">
        <v>435</v>
      </c>
      <c r="C44" s="122" t="s">
        <v>436</v>
      </c>
      <c r="D44" s="123" t="s">
        <v>458</v>
      </c>
      <c r="E44" s="123" t="s">
        <v>410</v>
      </c>
      <c r="F44" s="123" t="s">
        <v>434</v>
      </c>
      <c r="G44" s="116">
        <v>523</v>
      </c>
      <c r="H44" s="116">
        <v>131.005</v>
      </c>
      <c r="I44" s="116">
        <v>226.44</v>
      </c>
      <c r="J44" s="116">
        <v>11.22</v>
      </c>
      <c r="K44" s="116">
        <v>7</v>
      </c>
      <c r="L44" s="116">
        <v>221.78999999999996</v>
      </c>
      <c r="M44" s="116">
        <v>7</v>
      </c>
      <c r="N44" s="116">
        <v>153.07499999999999</v>
      </c>
      <c r="O44" s="116">
        <v>5</v>
      </c>
      <c r="P44" s="116">
        <v>0</v>
      </c>
      <c r="Q44" s="116">
        <v>0</v>
      </c>
    </row>
    <row r="45" spans="1:17" ht="16.899999999999999" customHeight="1">
      <c r="A45" s="121" t="s">
        <v>209</v>
      </c>
      <c r="B45" s="121" t="s">
        <v>435</v>
      </c>
      <c r="C45" s="122" t="s">
        <v>436</v>
      </c>
      <c r="D45" s="123" t="s">
        <v>459</v>
      </c>
      <c r="E45" s="123" t="s">
        <v>410</v>
      </c>
      <c r="F45" s="123" t="s">
        <v>434</v>
      </c>
      <c r="G45" s="116">
        <v>154</v>
      </c>
      <c r="H45" s="116">
        <v>35.46</v>
      </c>
      <c r="I45" s="116">
        <v>76.5</v>
      </c>
      <c r="J45" s="116">
        <v>0</v>
      </c>
      <c r="K45" s="116">
        <v>2</v>
      </c>
      <c r="L45" s="116">
        <v>71.25</v>
      </c>
      <c r="M45" s="116">
        <v>2</v>
      </c>
      <c r="N45" s="116">
        <v>41.924999999999997</v>
      </c>
      <c r="O45" s="116">
        <v>2</v>
      </c>
      <c r="P45" s="116">
        <v>0</v>
      </c>
      <c r="Q45" s="116">
        <v>0</v>
      </c>
    </row>
    <row r="46" spans="1:17" ht="16.899999999999999" customHeight="1">
      <c r="A46" s="121" t="s">
        <v>209</v>
      </c>
      <c r="B46" s="121" t="s">
        <v>437</v>
      </c>
      <c r="C46" s="122" t="s">
        <v>419</v>
      </c>
      <c r="D46" s="123" t="s">
        <v>458</v>
      </c>
      <c r="E46" s="123" t="s">
        <v>410</v>
      </c>
      <c r="F46" s="123" t="s">
        <v>434</v>
      </c>
      <c r="G46" s="116">
        <v>393</v>
      </c>
      <c r="H46" s="116">
        <v>87.664999999999992</v>
      </c>
      <c r="I46" s="116">
        <v>108</v>
      </c>
      <c r="J46" s="116">
        <v>0</v>
      </c>
      <c r="K46" s="116">
        <v>6</v>
      </c>
      <c r="L46" s="116">
        <v>168.15</v>
      </c>
      <c r="M46" s="116">
        <v>6</v>
      </c>
      <c r="N46" s="116">
        <v>123.825</v>
      </c>
      <c r="O46" s="116">
        <v>4</v>
      </c>
      <c r="P46" s="116">
        <v>0</v>
      </c>
      <c r="Q46" s="116">
        <v>0</v>
      </c>
    </row>
    <row r="47" spans="1:17" ht="16.899999999999999" customHeight="1">
      <c r="A47" s="121" t="s">
        <v>209</v>
      </c>
      <c r="B47" s="121" t="s">
        <v>437</v>
      </c>
      <c r="C47" s="122" t="s">
        <v>419</v>
      </c>
      <c r="D47" s="123" t="s">
        <v>459</v>
      </c>
      <c r="E47" s="123" t="s">
        <v>410</v>
      </c>
      <c r="F47" s="123" t="s">
        <v>434</v>
      </c>
      <c r="G47" s="116">
        <v>347</v>
      </c>
      <c r="H47" s="116">
        <v>62.055</v>
      </c>
      <c r="I47" s="116">
        <v>76</v>
      </c>
      <c r="J47" s="116">
        <v>2.04</v>
      </c>
      <c r="K47" s="116">
        <v>5</v>
      </c>
      <c r="L47" s="116">
        <v>161.57999999999998</v>
      </c>
      <c r="M47" s="116">
        <v>5</v>
      </c>
      <c r="N47" s="116">
        <v>111.14999999999999</v>
      </c>
      <c r="O47" s="116">
        <v>3</v>
      </c>
      <c r="P47" s="116">
        <v>0</v>
      </c>
      <c r="Q47" s="116">
        <v>0</v>
      </c>
    </row>
    <row r="48" spans="1:17" ht="16.899999999999999" customHeight="1">
      <c r="A48" s="121" t="s">
        <v>209</v>
      </c>
      <c r="B48" s="121" t="s">
        <v>438</v>
      </c>
      <c r="C48" s="122" t="s">
        <v>439</v>
      </c>
      <c r="D48" s="123" t="s">
        <v>462</v>
      </c>
      <c r="E48" s="123" t="s">
        <v>410</v>
      </c>
      <c r="F48" s="123" t="s">
        <v>440</v>
      </c>
      <c r="G48" s="116">
        <v>1142</v>
      </c>
      <c r="H48" s="116">
        <v>331.94499999999999</v>
      </c>
      <c r="I48" s="116">
        <v>219</v>
      </c>
      <c r="J48" s="116">
        <v>33</v>
      </c>
      <c r="K48" s="116">
        <v>13</v>
      </c>
      <c r="L48" s="116">
        <v>461.82</v>
      </c>
      <c r="M48" s="116">
        <v>13</v>
      </c>
      <c r="N48" s="116">
        <v>311.02499999999998</v>
      </c>
      <c r="O48" s="116">
        <v>8</v>
      </c>
      <c r="P48" s="116">
        <v>40</v>
      </c>
      <c r="Q48" s="116">
        <v>40</v>
      </c>
    </row>
    <row r="49" spans="1:17" ht="16.899999999999999" customHeight="1">
      <c r="A49" s="121" t="s">
        <v>209</v>
      </c>
      <c r="B49" s="121" t="s">
        <v>441</v>
      </c>
      <c r="C49" s="122" t="s">
        <v>442</v>
      </c>
      <c r="D49" s="123" t="s">
        <v>462</v>
      </c>
      <c r="E49" s="123" t="s">
        <v>410</v>
      </c>
      <c r="F49" s="123" t="s">
        <v>440</v>
      </c>
      <c r="G49" s="116">
        <v>638</v>
      </c>
      <c r="H49" s="116">
        <v>165.48</v>
      </c>
      <c r="I49" s="116">
        <v>187</v>
      </c>
      <c r="J49" s="116">
        <v>0</v>
      </c>
      <c r="K49" s="116">
        <v>10</v>
      </c>
      <c r="L49" s="116">
        <v>344.84999999999997</v>
      </c>
      <c r="M49" s="116">
        <v>10</v>
      </c>
      <c r="N49" s="116">
        <v>104.325</v>
      </c>
      <c r="O49" s="116">
        <v>3</v>
      </c>
      <c r="P49" s="116">
        <v>12</v>
      </c>
      <c r="Q49" s="116">
        <v>12</v>
      </c>
    </row>
    <row r="50" spans="1:17" ht="16.899999999999999" customHeight="1">
      <c r="A50" s="121" t="s">
        <v>209</v>
      </c>
      <c r="B50" s="121" t="s">
        <v>443</v>
      </c>
      <c r="C50" s="122" t="s">
        <v>444</v>
      </c>
      <c r="D50" s="123" t="s">
        <v>458</v>
      </c>
      <c r="E50" s="123" t="s">
        <v>410</v>
      </c>
      <c r="F50" s="123" t="s">
        <v>440</v>
      </c>
      <c r="G50" s="116">
        <v>2028</v>
      </c>
      <c r="H50" s="116">
        <v>0</v>
      </c>
      <c r="I50" s="116">
        <v>526</v>
      </c>
      <c r="J50" s="116">
        <v>78</v>
      </c>
      <c r="K50" s="116">
        <v>46</v>
      </c>
      <c r="L50" s="116">
        <v>1480.62</v>
      </c>
      <c r="M50" s="116">
        <v>46</v>
      </c>
      <c r="N50" s="116">
        <v>458.25</v>
      </c>
      <c r="O50" s="116">
        <v>15</v>
      </c>
      <c r="P50" s="116">
        <v>46</v>
      </c>
      <c r="Q50" s="116">
        <v>46</v>
      </c>
    </row>
    <row r="51" spans="1:17" ht="16.899999999999999" customHeight="1">
      <c r="A51" s="121" t="s">
        <v>209</v>
      </c>
      <c r="B51" s="121" t="s">
        <v>443</v>
      </c>
      <c r="C51" s="122" t="s">
        <v>444</v>
      </c>
      <c r="D51" s="123" t="s">
        <v>459</v>
      </c>
      <c r="E51" s="123" t="s">
        <v>410</v>
      </c>
      <c r="F51" s="123" t="s">
        <v>440</v>
      </c>
      <c r="G51" s="116">
        <v>1413</v>
      </c>
      <c r="H51" s="116">
        <v>0</v>
      </c>
      <c r="I51" s="116">
        <v>324</v>
      </c>
      <c r="J51" s="116">
        <v>45</v>
      </c>
      <c r="K51" s="116">
        <v>29</v>
      </c>
      <c r="L51" s="116">
        <v>959.58999999999992</v>
      </c>
      <c r="M51" s="116">
        <v>29</v>
      </c>
      <c r="N51" s="116">
        <v>393.9</v>
      </c>
      <c r="O51" s="116">
        <v>14</v>
      </c>
      <c r="P51" s="116">
        <v>0</v>
      </c>
      <c r="Q51" s="116">
        <v>0</v>
      </c>
    </row>
    <row r="52" spans="1:17" ht="16.899999999999999" customHeight="1">
      <c r="A52" s="69" t="s">
        <v>71</v>
      </c>
      <c r="B52" s="73"/>
      <c r="C52" s="73"/>
      <c r="D52" s="73"/>
      <c r="E52" s="73"/>
      <c r="F52" s="73"/>
      <c r="G52" s="111">
        <f t="shared" ref="G52:Q52" si="0">SUM(G12:G51)</f>
        <v>34964</v>
      </c>
      <c r="H52" s="117">
        <f t="shared" si="0"/>
        <v>8141.0250000000005</v>
      </c>
      <c r="I52" s="117">
        <f t="shared" si="0"/>
        <v>8140.48</v>
      </c>
      <c r="J52" s="117">
        <f t="shared" si="0"/>
        <v>782.58</v>
      </c>
      <c r="K52" s="117">
        <f t="shared" si="0"/>
        <v>458</v>
      </c>
      <c r="L52" s="117">
        <f t="shared" si="0"/>
        <v>16102.27</v>
      </c>
      <c r="M52" s="117">
        <f t="shared" si="0"/>
        <v>456</v>
      </c>
      <c r="N52" s="117">
        <f t="shared" si="0"/>
        <v>9580.35</v>
      </c>
      <c r="O52" s="111">
        <f t="shared" si="0"/>
        <v>281</v>
      </c>
      <c r="P52" s="111">
        <f t="shared" si="0"/>
        <v>460</v>
      </c>
      <c r="Q52" s="111">
        <f t="shared" si="0"/>
        <v>449</v>
      </c>
    </row>
    <row r="53" spans="1:17">
      <c r="I53" s="119"/>
      <c r="L53" s="119"/>
    </row>
    <row r="54" spans="1:17">
      <c r="I54" s="119"/>
    </row>
  </sheetData>
  <sheetProtection selectLockedCells="1"/>
  <mergeCells count="18">
    <mergeCell ref="L10:M10"/>
    <mergeCell ref="A2:Q2"/>
    <mergeCell ref="A5:Q5"/>
    <mergeCell ref="A9:A11"/>
    <mergeCell ref="B9:F9"/>
    <mergeCell ref="G9:H9"/>
    <mergeCell ref="I9:O9"/>
    <mergeCell ref="P9:Q9"/>
    <mergeCell ref="B10:B11"/>
    <mergeCell ref="C10:C11"/>
    <mergeCell ref="D10:D11"/>
    <mergeCell ref="N10:O10"/>
    <mergeCell ref="P10:Q10"/>
    <mergeCell ref="E10:E11"/>
    <mergeCell ref="F10:F11"/>
    <mergeCell ref="G10:G11"/>
    <mergeCell ref="H10:H11"/>
    <mergeCell ref="I10:K10"/>
  </mergeCells>
  <printOptions horizontalCentered="1" verticalCentered="1"/>
  <pageMargins left="0.59055118110236227" right="0.19685039370078741" top="0.59055118110236227" bottom="0.39370078740157483" header="0" footer="0"/>
  <pageSetup scale="97" orientation="landscape" r:id="rId1"/>
  <headerFooter alignWithMargins="0"/>
  <rowBreaks count="1" manualBreakCount="1">
    <brk id="52" max="16" man="1"/>
  </rowBreaks>
  <ignoredErrors>
    <ignoredError sqref="I52:Q52 G52:H5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zoomScalePageLayoutView="115" workbookViewId="0">
      <selection activeCell="C13" sqref="C13"/>
    </sheetView>
  </sheetViews>
  <sheetFormatPr baseColWidth="10" defaultColWidth="9.140625" defaultRowHeight="12.75"/>
  <cols>
    <col min="1" max="1" width="2.7109375" style="70" customWidth="1"/>
    <col min="2" max="2" width="9.42578125" style="70" customWidth="1"/>
    <col min="3" max="3" width="26" style="70" customWidth="1"/>
    <col min="4" max="4" width="15" style="70" customWidth="1"/>
    <col min="5" max="5" width="21.140625" style="70" bestFit="1" customWidth="1"/>
    <col min="6" max="6" width="3.5703125" style="70" customWidth="1"/>
    <col min="7" max="7" width="21.7109375" style="70" customWidth="1"/>
    <col min="8" max="8" width="4.28515625" style="70" customWidth="1"/>
    <col min="9" max="9" width="21.85546875" style="70" customWidth="1"/>
    <col min="10" max="10" width="1.140625" style="70" customWidth="1"/>
    <col min="11" max="16384" width="9.140625" style="70"/>
  </cols>
  <sheetData>
    <row r="1" spans="1:10" ht="15">
      <c r="I1" s="67" t="s">
        <v>88</v>
      </c>
    </row>
    <row r="2" spans="1:10" ht="15">
      <c r="A2" s="189" t="s">
        <v>17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8" customHeight="1">
      <c r="A3" s="186" t="s">
        <v>130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7.9" customHeight="1"/>
    <row r="5" spans="1:10" ht="12" customHeight="1">
      <c r="B5" s="74" t="s">
        <v>101</v>
      </c>
      <c r="C5" s="74"/>
      <c r="D5" s="74"/>
      <c r="E5" s="74"/>
      <c r="F5" s="74"/>
      <c r="G5" s="74"/>
      <c r="H5" s="74"/>
      <c r="I5" s="74"/>
      <c r="J5" s="74"/>
    </row>
    <row r="6" spans="1:10" ht="24.75" customHeight="1">
      <c r="B6" s="187" t="s">
        <v>123</v>
      </c>
      <c r="C6" s="187"/>
      <c r="D6" s="187"/>
      <c r="E6" s="187"/>
      <c r="F6" s="187"/>
      <c r="G6" s="187"/>
      <c r="H6" s="187"/>
      <c r="I6" s="187"/>
      <c r="J6" s="76"/>
    </row>
    <row r="7" spans="1:10" ht="6.6" customHeight="1">
      <c r="B7" s="75"/>
      <c r="C7" s="75"/>
      <c r="D7" s="75"/>
      <c r="E7" s="75"/>
      <c r="F7" s="75"/>
      <c r="G7" s="75"/>
      <c r="H7" s="75"/>
      <c r="I7" s="75"/>
      <c r="J7" s="76"/>
    </row>
    <row r="8" spans="1:10">
      <c r="B8" s="77"/>
      <c r="C8" s="77"/>
      <c r="D8" s="77"/>
      <c r="E8" s="78" t="s">
        <v>102</v>
      </c>
      <c r="F8" s="78"/>
      <c r="G8" s="78" t="s">
        <v>103</v>
      </c>
      <c r="H8" s="78"/>
      <c r="I8" s="78" t="s">
        <v>104</v>
      </c>
      <c r="J8" s="77"/>
    </row>
    <row r="9" spans="1:10" ht="34.5" customHeight="1">
      <c r="A9" s="79"/>
      <c r="B9" s="80"/>
      <c r="C9" s="81"/>
      <c r="D9" s="82"/>
      <c r="E9" s="83" t="s">
        <v>105</v>
      </c>
      <c r="F9" s="84"/>
      <c r="G9" s="83" t="s">
        <v>106</v>
      </c>
      <c r="H9" s="82"/>
      <c r="I9" s="85" t="s">
        <v>107</v>
      </c>
      <c r="J9" s="79"/>
    </row>
    <row r="10" spans="1:10" ht="13.5" customHeight="1">
      <c r="A10" s="79"/>
      <c r="B10" s="86" t="s">
        <v>446</v>
      </c>
      <c r="C10" s="81"/>
      <c r="D10" s="87"/>
      <c r="E10" s="88"/>
      <c r="F10" s="84"/>
      <c r="G10" s="81"/>
      <c r="H10" s="87"/>
      <c r="I10" s="87"/>
      <c r="J10" s="79"/>
    </row>
    <row r="11" spans="1:10" ht="21.2" customHeight="1">
      <c r="A11" s="80" t="s">
        <v>108</v>
      </c>
      <c r="B11" s="80" t="s">
        <v>447</v>
      </c>
      <c r="C11" s="80"/>
      <c r="D11" s="79"/>
      <c r="E11" s="112">
        <v>8140</v>
      </c>
      <c r="F11" s="84"/>
      <c r="G11" s="89">
        <v>98968</v>
      </c>
      <c r="H11" s="84"/>
      <c r="I11" s="114">
        <f>E11*100/G11</f>
        <v>8.2248807695416701</v>
      </c>
      <c r="J11" s="79"/>
    </row>
    <row r="12" spans="1:10" ht="6.6" customHeight="1">
      <c r="A12" s="80"/>
      <c r="B12" s="80"/>
      <c r="C12" s="80"/>
      <c r="D12" s="79"/>
      <c r="E12" s="84"/>
      <c r="F12" s="84"/>
      <c r="G12" s="84"/>
      <c r="H12" s="84"/>
      <c r="I12" s="84"/>
      <c r="J12" s="79"/>
    </row>
    <row r="13" spans="1:10" ht="21.2" customHeight="1">
      <c r="A13" s="80" t="s">
        <v>109</v>
      </c>
      <c r="B13" s="80" t="s">
        <v>448</v>
      </c>
      <c r="C13" s="81"/>
      <c r="D13" s="87"/>
      <c r="E13" s="113">
        <v>10997</v>
      </c>
      <c r="F13" s="84"/>
      <c r="G13" s="89">
        <v>131383</v>
      </c>
      <c r="H13" s="83"/>
      <c r="I13" s="114">
        <f>E13*100/G13</f>
        <v>8.3701848793222862</v>
      </c>
      <c r="J13" s="79"/>
    </row>
    <row r="14" spans="1:10" ht="7.35" customHeight="1">
      <c r="A14" s="80"/>
      <c r="B14" s="80"/>
      <c r="C14" s="81"/>
      <c r="D14" s="87"/>
      <c r="E14" s="91"/>
      <c r="F14" s="92"/>
      <c r="G14" s="91"/>
      <c r="H14" s="83"/>
      <c r="I14" s="83"/>
      <c r="J14" s="79"/>
    </row>
    <row r="15" spans="1:10" ht="21.2" customHeight="1">
      <c r="A15" s="80" t="s">
        <v>82</v>
      </c>
      <c r="B15" s="80" t="s">
        <v>110</v>
      </c>
      <c r="C15" s="80"/>
      <c r="D15" s="79"/>
      <c r="E15" s="114">
        <f>E11*100/E13</f>
        <v>74.020187323815591</v>
      </c>
      <c r="F15" s="84"/>
      <c r="G15" s="124">
        <f>G11*100/G13</f>
        <v>75.327858246500682</v>
      </c>
      <c r="H15" s="84"/>
      <c r="I15" s="84"/>
      <c r="J15" s="79"/>
    </row>
    <row r="16" spans="1:10" ht="18" customHeight="1">
      <c r="A16" s="79"/>
      <c r="B16" s="93" t="s">
        <v>457</v>
      </c>
      <c r="C16" s="79"/>
      <c r="D16" s="79"/>
      <c r="E16" s="84"/>
      <c r="F16" s="84"/>
      <c r="G16" s="84"/>
      <c r="H16" s="84"/>
      <c r="I16" s="84"/>
      <c r="J16" s="79"/>
    </row>
    <row r="17" spans="1:10" ht="21.2" customHeight="1">
      <c r="A17" s="80" t="s">
        <v>111</v>
      </c>
      <c r="B17" s="80" t="s">
        <v>142</v>
      </c>
      <c r="C17" s="80"/>
      <c r="D17" s="79"/>
      <c r="E17" s="112">
        <v>34964</v>
      </c>
      <c r="F17" s="84"/>
      <c r="G17" s="89">
        <v>308382</v>
      </c>
      <c r="H17" s="84"/>
      <c r="I17" s="114">
        <f>E17*100/G17</f>
        <v>11.337886128243541</v>
      </c>
      <c r="J17" s="79"/>
    </row>
    <row r="18" spans="1:10" ht="7.35" customHeight="1">
      <c r="A18" s="80"/>
      <c r="B18" s="80"/>
      <c r="C18" s="80"/>
      <c r="D18" s="79"/>
      <c r="E18" s="115"/>
      <c r="F18" s="84"/>
      <c r="G18" s="84"/>
      <c r="H18" s="84"/>
      <c r="I18" s="84"/>
      <c r="J18" s="79"/>
    </row>
    <row r="19" spans="1:10" ht="21.2" customHeight="1">
      <c r="A19" s="80" t="s">
        <v>112</v>
      </c>
      <c r="B19" s="80" t="s">
        <v>449</v>
      </c>
      <c r="C19" s="81"/>
      <c r="D19" s="87"/>
      <c r="E19" s="113">
        <v>8141</v>
      </c>
      <c r="F19" s="84"/>
      <c r="G19" s="90">
        <v>78961</v>
      </c>
      <c r="H19" s="84"/>
      <c r="I19" s="114">
        <f>E19*100/G19</f>
        <v>10.310153113562391</v>
      </c>
      <c r="J19" s="79"/>
    </row>
    <row r="20" spans="1:10" ht="7.35" customHeight="1">
      <c r="A20" s="80"/>
      <c r="B20" s="80"/>
      <c r="C20" s="81"/>
      <c r="D20" s="87"/>
      <c r="E20" s="91"/>
      <c r="F20" s="92"/>
      <c r="G20" s="91"/>
      <c r="H20" s="84"/>
      <c r="I20" s="84"/>
      <c r="J20" s="79"/>
    </row>
    <row r="21" spans="1:10" ht="21.2" customHeight="1">
      <c r="A21" s="80" t="s">
        <v>113</v>
      </c>
      <c r="B21" s="80" t="s">
        <v>450</v>
      </c>
      <c r="C21" s="80"/>
      <c r="D21" s="79"/>
      <c r="E21" s="112">
        <v>10997</v>
      </c>
      <c r="F21" s="84"/>
      <c r="G21" s="89">
        <v>131383</v>
      </c>
      <c r="H21" s="84"/>
      <c r="I21" s="114">
        <f>E21*100/G21</f>
        <v>8.3701848793222862</v>
      </c>
      <c r="J21" s="79"/>
    </row>
    <row r="22" spans="1:10" ht="7.35" customHeight="1">
      <c r="A22" s="79"/>
      <c r="B22" s="79"/>
      <c r="C22" s="79"/>
      <c r="D22" s="79"/>
      <c r="E22" s="84"/>
      <c r="F22" s="84"/>
      <c r="G22" s="84"/>
      <c r="H22" s="84"/>
      <c r="I22" s="84"/>
      <c r="J22" s="79"/>
    </row>
    <row r="23" spans="1:10" ht="21.2" customHeight="1">
      <c r="A23" s="80" t="s">
        <v>114</v>
      </c>
      <c r="B23" s="80" t="s">
        <v>451</v>
      </c>
      <c r="C23" s="80"/>
      <c r="D23" s="79"/>
      <c r="E23" s="112">
        <v>34606</v>
      </c>
      <c r="F23" s="84"/>
      <c r="G23" s="89">
        <v>317678</v>
      </c>
      <c r="H23" s="84"/>
      <c r="I23" s="114">
        <f>E23*100/G23</f>
        <v>10.893420381644306</v>
      </c>
      <c r="J23" s="79"/>
    </row>
    <row r="24" spans="1:10" ht="7.35" customHeight="1">
      <c r="A24" s="79"/>
      <c r="B24" s="78"/>
      <c r="C24" s="79"/>
      <c r="D24" s="79"/>
      <c r="E24" s="84"/>
      <c r="F24" s="84"/>
      <c r="G24" s="84"/>
      <c r="H24" s="84"/>
      <c r="I24" s="84"/>
      <c r="J24" s="79"/>
    </row>
    <row r="25" spans="1:10" ht="21.2" customHeight="1">
      <c r="A25" s="79" t="s">
        <v>115</v>
      </c>
      <c r="B25" s="79" t="s">
        <v>116</v>
      </c>
      <c r="C25" s="80"/>
      <c r="D25" s="79"/>
      <c r="E25" s="112">
        <f>E17-E19+E21</f>
        <v>37820</v>
      </c>
      <c r="F25" s="84"/>
      <c r="G25" s="125">
        <f>G17-G19+G21</f>
        <v>360804</v>
      </c>
      <c r="H25" s="84"/>
      <c r="I25" s="114">
        <f>E25*100/G25</f>
        <v>10.482145430760191</v>
      </c>
      <c r="J25" s="79"/>
    </row>
    <row r="26" spans="1:10" ht="7.35" customHeight="1">
      <c r="A26" s="79"/>
      <c r="B26" s="79"/>
      <c r="C26" s="80"/>
      <c r="D26" s="79"/>
      <c r="E26" s="84"/>
      <c r="F26" s="84"/>
      <c r="G26" s="84"/>
      <c r="H26" s="84"/>
      <c r="I26" s="84"/>
      <c r="J26" s="79"/>
    </row>
    <row r="27" spans="1:10" ht="21.2" customHeight="1">
      <c r="A27" s="79" t="s">
        <v>102</v>
      </c>
      <c r="B27" s="79" t="s">
        <v>117</v>
      </c>
      <c r="C27" s="80"/>
      <c r="D27" s="79"/>
      <c r="E27" s="114">
        <f>E23*100/E25</f>
        <v>91.501850872554201</v>
      </c>
      <c r="F27" s="84"/>
      <c r="G27" s="124">
        <f>G23*100/G25</f>
        <v>88.047250030487461</v>
      </c>
      <c r="H27" s="84"/>
      <c r="I27" s="84"/>
      <c r="J27" s="79"/>
    </row>
    <row r="28" spans="1:10" ht="7.35" customHeight="1">
      <c r="A28" s="79"/>
      <c r="B28" s="79"/>
      <c r="C28" s="79"/>
      <c r="D28" s="79"/>
      <c r="E28" s="84"/>
      <c r="F28" s="84"/>
      <c r="G28" s="84"/>
      <c r="H28" s="84"/>
      <c r="I28" s="84"/>
      <c r="J28" s="79"/>
    </row>
    <row r="29" spans="1:10" ht="21.2" customHeight="1">
      <c r="A29" s="79" t="s">
        <v>118</v>
      </c>
      <c r="B29" s="79" t="s">
        <v>119</v>
      </c>
      <c r="C29" s="80"/>
      <c r="D29" s="79"/>
      <c r="E29" s="89">
        <f>(((1-E27/100)*E25))</f>
        <v>3214.0000000000005</v>
      </c>
      <c r="F29" s="84"/>
      <c r="G29" s="125">
        <f>(((1-G27/100)*G25))</f>
        <v>43126.000000000036</v>
      </c>
      <c r="H29" s="84"/>
      <c r="I29" s="84"/>
      <c r="J29" s="79"/>
    </row>
    <row r="30" spans="1:10" ht="18" customHeight="1">
      <c r="A30" s="79"/>
      <c r="B30" s="93" t="s">
        <v>120</v>
      </c>
      <c r="C30" s="79"/>
      <c r="D30" s="79"/>
      <c r="E30" s="84"/>
      <c r="F30" s="84"/>
      <c r="G30" s="84"/>
      <c r="H30" s="84"/>
      <c r="I30" s="84"/>
      <c r="J30" s="79"/>
    </row>
    <row r="31" spans="1:10" ht="21.2" customHeight="1">
      <c r="A31" s="80" t="s">
        <v>92</v>
      </c>
      <c r="B31" s="80" t="s">
        <v>452</v>
      </c>
      <c r="C31" s="80"/>
      <c r="D31" s="79"/>
      <c r="E31" s="89">
        <v>449</v>
      </c>
      <c r="F31" s="84"/>
      <c r="G31" s="89">
        <v>7837</v>
      </c>
      <c r="H31" s="84"/>
      <c r="I31" s="114">
        <f>E31*100/G31</f>
        <v>5.7292331249202499</v>
      </c>
      <c r="J31" s="79"/>
    </row>
    <row r="32" spans="1:10" ht="7.35" customHeight="1">
      <c r="A32" s="80"/>
      <c r="B32" s="80"/>
      <c r="C32" s="80"/>
      <c r="D32" s="79"/>
      <c r="E32" s="84"/>
      <c r="F32" s="84"/>
      <c r="G32" s="84"/>
      <c r="H32" s="84"/>
      <c r="I32" s="84"/>
      <c r="J32" s="79"/>
    </row>
    <row r="33" spans="1:10" ht="21.2" customHeight="1">
      <c r="A33" s="80" t="s">
        <v>93</v>
      </c>
      <c r="B33" s="80" t="s">
        <v>453</v>
      </c>
      <c r="C33" s="81"/>
      <c r="D33" s="87"/>
      <c r="E33" s="90">
        <v>460</v>
      </c>
      <c r="F33" s="84"/>
      <c r="G33" s="90">
        <v>8319</v>
      </c>
      <c r="H33" s="83"/>
      <c r="I33" s="114">
        <f>E33*100/G33</f>
        <v>5.5295107585046281</v>
      </c>
      <c r="J33" s="79"/>
    </row>
    <row r="34" spans="1:10" ht="7.35" customHeight="1">
      <c r="A34" s="80"/>
      <c r="B34" s="80"/>
      <c r="C34" s="81"/>
      <c r="D34" s="87"/>
      <c r="E34" s="91"/>
      <c r="F34" s="92"/>
      <c r="G34" s="91"/>
      <c r="H34" s="83"/>
      <c r="I34" s="83"/>
      <c r="J34" s="79"/>
    </row>
    <row r="35" spans="1:10" ht="21.2" customHeight="1">
      <c r="A35" s="80" t="s">
        <v>94</v>
      </c>
      <c r="B35" s="80" t="s">
        <v>121</v>
      </c>
      <c r="C35" s="80"/>
      <c r="D35" s="79"/>
      <c r="E35" s="114">
        <f>E31*100/E33</f>
        <v>97.608695652173907</v>
      </c>
      <c r="F35" s="84"/>
      <c r="G35" s="124">
        <f>G31*100/G33</f>
        <v>94.206034379132106</v>
      </c>
      <c r="H35" s="84"/>
      <c r="I35" s="84"/>
      <c r="J35" s="79"/>
    </row>
    <row r="36" spans="1:10" ht="7.35" customHeight="1"/>
    <row r="37" spans="1:10" ht="24.75" customHeight="1">
      <c r="A37" s="188" t="s">
        <v>122</v>
      </c>
      <c r="B37" s="188"/>
      <c r="C37" s="188"/>
      <c r="D37" s="188"/>
      <c r="E37" s="188"/>
      <c r="F37" s="188"/>
      <c r="G37" s="188"/>
      <c r="H37" s="188"/>
      <c r="I37" s="188"/>
      <c r="J37" s="188"/>
    </row>
  </sheetData>
  <sheetProtection selectLockedCells="1"/>
  <mergeCells count="4">
    <mergeCell ref="A3:J3"/>
    <mergeCell ref="B6:I6"/>
    <mergeCell ref="A37:J37"/>
    <mergeCell ref="A2:J2"/>
  </mergeCells>
  <printOptions horizontalCentered="1" verticalCentered="1"/>
  <pageMargins left="0.59055118110236227" right="0.19685039370078741" top="0.59055118110236227" bottom="0.39370078740157483" header="0" footer="0"/>
  <pageSetup scale="96" orientation="landscape" r:id="rId1"/>
  <headerFooter alignWithMargins="0"/>
  <ignoredErrors>
    <ignoredError sqref="E25 E27 E29 E35 E15 I11 I13 I17:I33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3"/>
  <sheetViews>
    <sheetView zoomScaleSheetLayoutView="70" workbookViewId="0">
      <selection activeCell="B15" sqref="B15"/>
    </sheetView>
  </sheetViews>
  <sheetFormatPr baseColWidth="10" defaultColWidth="11.42578125" defaultRowHeight="12.75"/>
  <cols>
    <col min="1" max="1" width="32.140625" style="1" customWidth="1"/>
    <col min="2" max="2" width="48" style="1" customWidth="1"/>
    <col min="3" max="3" width="14.28515625" style="1" customWidth="1"/>
    <col min="4" max="4" width="6.140625" style="1" customWidth="1"/>
    <col min="5" max="5" width="7" style="1" customWidth="1"/>
    <col min="6" max="6" width="6.7109375" style="1" customWidth="1"/>
    <col min="7" max="7" width="6.28515625" style="1" customWidth="1"/>
    <col min="8" max="8" width="8" style="1" customWidth="1"/>
    <col min="9" max="9" width="10.7109375" style="1" customWidth="1"/>
    <col min="10" max="16384" width="11.42578125" style="1"/>
  </cols>
  <sheetData>
    <row r="1" spans="1:8" ht="18" customHeight="1">
      <c r="A1" s="19"/>
      <c r="B1" s="19"/>
      <c r="C1" s="19"/>
      <c r="H1" s="2" t="s">
        <v>88</v>
      </c>
    </row>
    <row r="2" spans="1:8" ht="18" customHeight="1">
      <c r="A2" s="156" t="s">
        <v>17</v>
      </c>
      <c r="B2" s="156"/>
      <c r="C2" s="156"/>
      <c r="D2" s="156"/>
      <c r="E2" s="156"/>
      <c r="F2" s="156"/>
      <c r="G2" s="156"/>
      <c r="H2" s="156"/>
    </row>
    <row r="3" spans="1:8" ht="18" customHeight="1">
      <c r="A3" s="191" t="s">
        <v>465</v>
      </c>
      <c r="B3" s="191"/>
      <c r="C3" s="191"/>
      <c r="D3" s="191"/>
      <c r="E3" s="191"/>
      <c r="F3" s="191"/>
      <c r="G3" s="191"/>
      <c r="H3" s="191"/>
    </row>
    <row r="4" spans="1:8" ht="7.9" customHeight="1">
      <c r="A4" s="28"/>
    </row>
    <row r="5" spans="1:8" ht="18" customHeight="1">
      <c r="A5" s="11" t="s">
        <v>840</v>
      </c>
    </row>
    <row r="6" spans="1:8" ht="7.9" customHeight="1"/>
    <row r="7" spans="1:8" ht="25.15" customHeight="1">
      <c r="A7" s="192" t="s">
        <v>66</v>
      </c>
      <c r="B7" s="192" t="s">
        <v>466</v>
      </c>
      <c r="C7" s="192" t="s">
        <v>467</v>
      </c>
      <c r="D7" s="192"/>
      <c r="E7" s="192"/>
      <c r="F7" s="192"/>
    </row>
    <row r="8" spans="1:8" ht="25.15" customHeight="1">
      <c r="A8" s="192"/>
      <c r="B8" s="192"/>
      <c r="C8" s="126" t="s">
        <v>468</v>
      </c>
      <c r="D8" s="192" t="s">
        <v>469</v>
      </c>
      <c r="E8" s="192"/>
      <c r="F8" s="192"/>
    </row>
    <row r="9" spans="1:8" ht="18" customHeight="1">
      <c r="A9" s="128" t="s">
        <v>499</v>
      </c>
      <c r="B9" s="128" t="s">
        <v>500</v>
      </c>
      <c r="C9" s="128"/>
      <c r="D9" s="190">
        <v>230</v>
      </c>
      <c r="E9" s="190"/>
      <c r="F9" s="190"/>
    </row>
    <row r="10" spans="1:8" ht="18" customHeight="1">
      <c r="A10" s="128" t="s">
        <v>501</v>
      </c>
      <c r="B10" s="128" t="s">
        <v>502</v>
      </c>
      <c r="C10" s="128"/>
      <c r="D10" s="190">
        <v>75</v>
      </c>
      <c r="E10" s="190"/>
      <c r="F10" s="190"/>
    </row>
    <row r="11" spans="1:8" ht="18" customHeight="1">
      <c r="A11" s="128" t="s">
        <v>503</v>
      </c>
      <c r="B11" s="128" t="s">
        <v>504</v>
      </c>
      <c r="C11" s="128"/>
      <c r="D11" s="190">
        <v>220</v>
      </c>
      <c r="E11" s="190"/>
      <c r="F11" s="190"/>
    </row>
    <row r="12" spans="1:8" ht="18" customHeight="1">
      <c r="A12" s="136" t="s">
        <v>505</v>
      </c>
      <c r="B12" s="136" t="s">
        <v>506</v>
      </c>
      <c r="C12" s="128"/>
      <c r="D12" s="190">
        <v>240</v>
      </c>
      <c r="E12" s="190"/>
      <c r="F12" s="190"/>
    </row>
    <row r="13" spans="1:8" ht="18" customHeight="1">
      <c r="A13" s="136" t="s">
        <v>507</v>
      </c>
      <c r="B13" s="136" t="s">
        <v>508</v>
      </c>
      <c r="C13" s="128"/>
      <c r="D13" s="190">
        <v>75</v>
      </c>
      <c r="E13" s="190"/>
      <c r="F13" s="190"/>
    </row>
    <row r="14" spans="1:8" ht="18" customHeight="1">
      <c r="A14" s="136" t="s">
        <v>509</v>
      </c>
      <c r="B14" s="136" t="s">
        <v>510</v>
      </c>
      <c r="C14" s="128"/>
      <c r="D14" s="190">
        <v>185</v>
      </c>
      <c r="E14" s="190"/>
      <c r="F14" s="190"/>
    </row>
    <row r="15" spans="1:8" ht="18" customHeight="1">
      <c r="A15" s="136" t="s">
        <v>511</v>
      </c>
      <c r="B15" s="136" t="s">
        <v>512</v>
      </c>
      <c r="C15" s="128"/>
      <c r="D15" s="190">
        <v>60</v>
      </c>
      <c r="E15" s="190"/>
      <c r="F15" s="190"/>
    </row>
    <row r="16" spans="1:8" ht="18" customHeight="1">
      <c r="A16" s="136" t="s">
        <v>513</v>
      </c>
      <c r="B16" s="136" t="s">
        <v>514</v>
      </c>
      <c r="C16" s="128"/>
      <c r="D16" s="190">
        <v>63</v>
      </c>
      <c r="E16" s="190"/>
      <c r="F16" s="190"/>
    </row>
    <row r="17" spans="1:6" ht="18" customHeight="1">
      <c r="A17" s="136" t="s">
        <v>515</v>
      </c>
      <c r="B17" s="136" t="s">
        <v>516</v>
      </c>
      <c r="C17" s="128"/>
      <c r="D17" s="190">
        <v>55</v>
      </c>
      <c r="E17" s="190"/>
      <c r="F17" s="190"/>
    </row>
    <row r="18" spans="1:6" ht="18" customHeight="1">
      <c r="A18" s="136" t="s">
        <v>517</v>
      </c>
      <c r="B18" s="136" t="s">
        <v>516</v>
      </c>
      <c r="C18" s="128"/>
      <c r="D18" s="190">
        <v>40</v>
      </c>
      <c r="E18" s="190"/>
      <c r="F18" s="190"/>
    </row>
    <row r="19" spans="1:6" ht="18" customHeight="1">
      <c r="A19" s="136" t="s">
        <v>519</v>
      </c>
      <c r="B19" s="136" t="s">
        <v>520</v>
      </c>
      <c r="C19" s="128"/>
      <c r="D19" s="190">
        <v>120</v>
      </c>
      <c r="E19" s="190"/>
      <c r="F19" s="190"/>
    </row>
    <row r="20" spans="1:6" ht="18" customHeight="1">
      <c r="A20" s="136" t="s">
        <v>521</v>
      </c>
      <c r="B20" s="136" t="s">
        <v>520</v>
      </c>
      <c r="C20" s="128"/>
      <c r="D20" s="190">
        <v>85</v>
      </c>
      <c r="E20" s="190"/>
      <c r="F20" s="190"/>
    </row>
    <row r="21" spans="1:6" ht="18" customHeight="1">
      <c r="A21" s="136" t="s">
        <v>522</v>
      </c>
      <c r="B21" s="136" t="s">
        <v>520</v>
      </c>
      <c r="C21" s="128"/>
      <c r="D21" s="190">
        <v>205</v>
      </c>
      <c r="E21" s="190"/>
      <c r="F21" s="190"/>
    </row>
    <row r="22" spans="1:6" ht="18" customHeight="1">
      <c r="A22" s="136" t="s">
        <v>519</v>
      </c>
      <c r="B22" s="136" t="s">
        <v>520</v>
      </c>
      <c r="C22" s="128"/>
      <c r="D22" s="190">
        <v>125</v>
      </c>
      <c r="E22" s="190"/>
      <c r="F22" s="190"/>
    </row>
    <row r="23" spans="1:6" ht="18" customHeight="1">
      <c r="A23" s="136" t="s">
        <v>523</v>
      </c>
      <c r="B23" s="136" t="s">
        <v>524</v>
      </c>
      <c r="C23" s="128"/>
      <c r="D23" s="190">
        <v>185</v>
      </c>
      <c r="E23" s="190"/>
      <c r="F23" s="190"/>
    </row>
    <row r="24" spans="1:6" ht="18" customHeight="1">
      <c r="A24" s="136" t="s">
        <v>525</v>
      </c>
      <c r="B24" s="136" t="s">
        <v>526</v>
      </c>
      <c r="C24" s="128"/>
      <c r="D24" s="190">
        <v>250</v>
      </c>
      <c r="E24" s="190"/>
      <c r="F24" s="190"/>
    </row>
    <row r="25" spans="1:6" ht="18" customHeight="1">
      <c r="A25" s="136" t="s">
        <v>527</v>
      </c>
      <c r="B25" s="136" t="s">
        <v>526</v>
      </c>
      <c r="C25" s="128"/>
      <c r="D25" s="190">
        <v>195</v>
      </c>
      <c r="E25" s="190"/>
      <c r="F25" s="190"/>
    </row>
    <row r="26" spans="1:6" ht="18" customHeight="1">
      <c r="A26" s="136" t="s">
        <v>528</v>
      </c>
      <c r="B26" s="136" t="s">
        <v>529</v>
      </c>
      <c r="C26" s="128"/>
      <c r="D26" s="190">
        <v>95</v>
      </c>
      <c r="E26" s="190"/>
      <c r="F26" s="190"/>
    </row>
    <row r="27" spans="1:6" ht="18" customHeight="1">
      <c r="A27" s="136" t="s">
        <v>530</v>
      </c>
      <c r="B27" s="136" t="s">
        <v>531</v>
      </c>
      <c r="C27" s="128"/>
      <c r="D27" s="190">
        <v>135</v>
      </c>
      <c r="E27" s="190"/>
      <c r="F27" s="190"/>
    </row>
    <row r="28" spans="1:6" ht="18" customHeight="1">
      <c r="A28" s="136" t="s">
        <v>532</v>
      </c>
      <c r="B28" s="136" t="s">
        <v>533</v>
      </c>
      <c r="C28" s="128"/>
      <c r="D28" s="190">
        <v>105</v>
      </c>
      <c r="E28" s="190"/>
      <c r="F28" s="190"/>
    </row>
    <row r="29" spans="1:6" ht="18" customHeight="1">
      <c r="A29" s="136" t="s">
        <v>534</v>
      </c>
      <c r="B29" s="136" t="s">
        <v>535</v>
      </c>
      <c r="C29" s="128"/>
      <c r="D29" s="190">
        <v>110</v>
      </c>
      <c r="E29" s="190"/>
      <c r="F29" s="190"/>
    </row>
    <row r="30" spans="1:6" ht="18" customHeight="1">
      <c r="A30" s="136" t="s">
        <v>536</v>
      </c>
      <c r="B30" s="136" t="s">
        <v>537</v>
      </c>
      <c r="C30" s="128"/>
      <c r="D30" s="190">
        <v>135</v>
      </c>
      <c r="E30" s="190"/>
      <c r="F30" s="190"/>
    </row>
    <row r="31" spans="1:6" ht="18" customHeight="1">
      <c r="A31" s="136" t="s">
        <v>538</v>
      </c>
      <c r="B31" s="136" t="s">
        <v>539</v>
      </c>
      <c r="C31" s="128"/>
      <c r="D31" s="190">
        <v>95</v>
      </c>
      <c r="E31" s="190"/>
      <c r="F31" s="190"/>
    </row>
    <row r="32" spans="1:6" ht="18" customHeight="1">
      <c r="A32" s="136" t="s">
        <v>540</v>
      </c>
      <c r="B32" s="136" t="s">
        <v>541</v>
      </c>
      <c r="C32" s="128"/>
      <c r="D32" s="190">
        <v>110</v>
      </c>
      <c r="E32" s="190"/>
      <c r="F32" s="190"/>
    </row>
    <row r="33" spans="1:6" ht="18" customHeight="1">
      <c r="A33" s="136" t="s">
        <v>542</v>
      </c>
      <c r="B33" s="136" t="s">
        <v>543</v>
      </c>
      <c r="C33" s="128"/>
      <c r="D33" s="190">
        <v>90</v>
      </c>
      <c r="E33" s="190"/>
      <c r="F33" s="190"/>
    </row>
    <row r="34" spans="1:6" ht="18" customHeight="1">
      <c r="A34" s="136" t="s">
        <v>544</v>
      </c>
      <c r="B34" s="136" t="s">
        <v>543</v>
      </c>
      <c r="C34" s="128"/>
      <c r="D34" s="190">
        <v>65</v>
      </c>
      <c r="E34" s="190"/>
      <c r="F34" s="190"/>
    </row>
    <row r="35" spans="1:6" ht="18" customHeight="1">
      <c r="A35" s="136" t="s">
        <v>545</v>
      </c>
      <c r="B35" s="136" t="s">
        <v>546</v>
      </c>
      <c r="C35" s="128"/>
      <c r="D35" s="190">
        <v>250</v>
      </c>
      <c r="E35" s="190"/>
      <c r="F35" s="190"/>
    </row>
    <row r="36" spans="1:6" ht="18" customHeight="1">
      <c r="A36" s="136" t="s">
        <v>547</v>
      </c>
      <c r="B36" s="136" t="s">
        <v>548</v>
      </c>
      <c r="C36" s="128"/>
      <c r="D36" s="190">
        <v>240</v>
      </c>
      <c r="E36" s="190"/>
      <c r="F36" s="190"/>
    </row>
    <row r="37" spans="1:6" ht="18" customHeight="1">
      <c r="A37" s="136" t="s">
        <v>549</v>
      </c>
      <c r="B37" s="136" t="s">
        <v>550</v>
      </c>
      <c r="C37" s="128"/>
      <c r="D37" s="190">
        <v>185</v>
      </c>
      <c r="E37" s="190"/>
      <c r="F37" s="190"/>
    </row>
    <row r="38" spans="1:6" ht="18" customHeight="1">
      <c r="A38" s="136" t="s">
        <v>551</v>
      </c>
      <c r="B38" s="136" t="s">
        <v>552</v>
      </c>
      <c r="C38" s="128"/>
      <c r="D38" s="190">
        <v>150</v>
      </c>
      <c r="E38" s="190"/>
      <c r="F38" s="190"/>
    </row>
    <row r="39" spans="1:6" ht="18" customHeight="1">
      <c r="A39" s="136" t="s">
        <v>553</v>
      </c>
      <c r="B39" s="136" t="s">
        <v>552</v>
      </c>
      <c r="C39" s="128"/>
      <c r="D39" s="190">
        <v>140</v>
      </c>
      <c r="E39" s="190"/>
      <c r="F39" s="190"/>
    </row>
    <row r="40" spans="1:6" ht="18" customHeight="1">
      <c r="A40" s="136" t="s">
        <v>551</v>
      </c>
      <c r="B40" s="136" t="s">
        <v>552</v>
      </c>
      <c r="C40" s="128"/>
      <c r="D40" s="190">
        <v>125</v>
      </c>
      <c r="E40" s="190"/>
      <c r="F40" s="190"/>
    </row>
    <row r="41" spans="1:6" ht="18" customHeight="1">
      <c r="A41" s="136" t="s">
        <v>554</v>
      </c>
      <c r="B41" s="136" t="s">
        <v>552</v>
      </c>
      <c r="C41" s="128"/>
      <c r="D41" s="190">
        <v>135</v>
      </c>
      <c r="E41" s="190"/>
      <c r="F41" s="190"/>
    </row>
    <row r="42" spans="1:6" ht="18" customHeight="1">
      <c r="A42" s="136" t="s">
        <v>555</v>
      </c>
      <c r="B42" s="136" t="s">
        <v>556</v>
      </c>
      <c r="C42" s="128"/>
      <c r="D42" s="190">
        <v>120</v>
      </c>
      <c r="E42" s="190"/>
      <c r="F42" s="190"/>
    </row>
    <row r="43" spans="1:6" ht="18" customHeight="1">
      <c r="A43" s="136" t="s">
        <v>557</v>
      </c>
      <c r="B43" s="136" t="s">
        <v>558</v>
      </c>
      <c r="C43" s="128"/>
      <c r="D43" s="190">
        <v>225</v>
      </c>
      <c r="E43" s="190"/>
      <c r="F43" s="190"/>
    </row>
    <row r="44" spans="1:6" ht="18" customHeight="1">
      <c r="A44" s="136" t="s">
        <v>559</v>
      </c>
      <c r="B44" s="136" t="s">
        <v>560</v>
      </c>
      <c r="C44" s="128"/>
      <c r="D44" s="190">
        <v>80</v>
      </c>
      <c r="E44" s="190"/>
      <c r="F44" s="190"/>
    </row>
    <row r="45" spans="1:6" ht="18" customHeight="1">
      <c r="A45" s="136" t="s">
        <v>561</v>
      </c>
      <c r="B45" s="136" t="s">
        <v>560</v>
      </c>
      <c r="C45" s="128"/>
      <c r="D45" s="190">
        <v>85</v>
      </c>
      <c r="E45" s="190"/>
      <c r="F45" s="190"/>
    </row>
    <row r="46" spans="1:6" ht="18" customHeight="1">
      <c r="A46" s="136" t="s">
        <v>562</v>
      </c>
      <c r="B46" s="136" t="s">
        <v>560</v>
      </c>
      <c r="C46" s="128"/>
      <c r="D46" s="190">
        <v>125</v>
      </c>
      <c r="E46" s="190"/>
      <c r="F46" s="190"/>
    </row>
    <row r="47" spans="1:6" ht="18" customHeight="1">
      <c r="A47" s="136" t="s">
        <v>563</v>
      </c>
      <c r="B47" s="136" t="s">
        <v>564</v>
      </c>
      <c r="C47" s="128"/>
      <c r="D47" s="190">
        <v>150</v>
      </c>
      <c r="E47" s="190"/>
      <c r="F47" s="190"/>
    </row>
    <row r="48" spans="1:6" ht="18" customHeight="1">
      <c r="A48" s="136" t="s">
        <v>565</v>
      </c>
      <c r="B48" s="136" t="s">
        <v>564</v>
      </c>
      <c r="C48" s="128"/>
      <c r="D48" s="190">
        <v>85</v>
      </c>
      <c r="E48" s="190"/>
      <c r="F48" s="190"/>
    </row>
    <row r="49" spans="1:6" ht="18" customHeight="1">
      <c r="A49" s="136" t="s">
        <v>566</v>
      </c>
      <c r="B49" s="136" t="s">
        <v>567</v>
      </c>
      <c r="C49" s="128"/>
      <c r="D49" s="190">
        <v>55</v>
      </c>
      <c r="E49" s="190"/>
      <c r="F49" s="190"/>
    </row>
    <row r="50" spans="1:6" ht="18" customHeight="1">
      <c r="A50" s="136" t="s">
        <v>568</v>
      </c>
      <c r="B50" s="136" t="s">
        <v>569</v>
      </c>
      <c r="C50" s="128"/>
      <c r="D50" s="190">
        <v>220</v>
      </c>
      <c r="E50" s="190"/>
      <c r="F50" s="190"/>
    </row>
    <row r="51" spans="1:6" ht="18" customHeight="1">
      <c r="A51" s="136" t="s">
        <v>570</v>
      </c>
      <c r="B51" s="136" t="s">
        <v>571</v>
      </c>
      <c r="C51" s="128"/>
      <c r="D51" s="190">
        <v>120</v>
      </c>
      <c r="E51" s="190"/>
      <c r="F51" s="190"/>
    </row>
    <row r="52" spans="1:6" ht="18" customHeight="1">
      <c r="A52" s="136" t="s">
        <v>572</v>
      </c>
      <c r="B52" s="136" t="s">
        <v>573</v>
      </c>
      <c r="C52" s="128"/>
      <c r="D52" s="190">
        <v>75</v>
      </c>
      <c r="E52" s="190"/>
      <c r="F52" s="190"/>
    </row>
    <row r="53" spans="1:6" ht="18" customHeight="1">
      <c r="A53" s="136" t="s">
        <v>574</v>
      </c>
      <c r="B53" s="136" t="s">
        <v>575</v>
      </c>
      <c r="C53" s="128"/>
      <c r="D53" s="190">
        <v>200</v>
      </c>
      <c r="E53" s="190"/>
      <c r="F53" s="190"/>
    </row>
    <row r="54" spans="1:6" ht="18" customHeight="1">
      <c r="A54" s="136" t="s">
        <v>576</v>
      </c>
      <c r="B54" s="136" t="s">
        <v>577</v>
      </c>
      <c r="C54" s="128"/>
      <c r="D54" s="190">
        <v>55</v>
      </c>
      <c r="E54" s="190"/>
      <c r="F54" s="190"/>
    </row>
    <row r="55" spans="1:6" ht="18" customHeight="1">
      <c r="A55" s="136" t="s">
        <v>578</v>
      </c>
      <c r="B55" s="136" t="s">
        <v>577</v>
      </c>
      <c r="C55" s="128"/>
      <c r="D55" s="190">
        <v>65</v>
      </c>
      <c r="E55" s="190"/>
      <c r="F55" s="190"/>
    </row>
    <row r="56" spans="1:6" ht="18" customHeight="1">
      <c r="A56" s="136" t="s">
        <v>579</v>
      </c>
      <c r="B56" s="136" t="s">
        <v>580</v>
      </c>
      <c r="C56" s="128"/>
      <c r="D56" s="190">
        <v>55</v>
      </c>
      <c r="E56" s="190"/>
      <c r="F56" s="190"/>
    </row>
    <row r="57" spans="1:6" ht="18" customHeight="1">
      <c r="A57" s="136" t="s">
        <v>581</v>
      </c>
      <c r="B57" s="136" t="s">
        <v>582</v>
      </c>
      <c r="C57" s="128"/>
      <c r="D57" s="190">
        <v>125</v>
      </c>
      <c r="E57" s="190"/>
      <c r="F57" s="190"/>
    </row>
    <row r="58" spans="1:6" ht="18" customHeight="1">
      <c r="A58" s="136" t="s">
        <v>583</v>
      </c>
      <c r="B58" s="136" t="s">
        <v>584</v>
      </c>
      <c r="C58" s="128"/>
      <c r="D58" s="190">
        <v>135</v>
      </c>
      <c r="E58" s="190"/>
      <c r="F58" s="190"/>
    </row>
    <row r="59" spans="1:6" ht="18" customHeight="1">
      <c r="A59" s="136" t="s">
        <v>585</v>
      </c>
      <c r="B59" s="136" t="s">
        <v>586</v>
      </c>
      <c r="C59" s="128"/>
      <c r="D59" s="190">
        <v>140</v>
      </c>
      <c r="E59" s="190"/>
      <c r="F59" s="190"/>
    </row>
    <row r="60" spans="1:6" ht="18" customHeight="1">
      <c r="A60" s="136" t="s">
        <v>587</v>
      </c>
      <c r="B60" s="136" t="s">
        <v>588</v>
      </c>
      <c r="C60" s="128"/>
      <c r="D60" s="190">
        <v>150</v>
      </c>
      <c r="E60" s="190"/>
      <c r="F60" s="190"/>
    </row>
    <row r="61" spans="1:6" ht="18" customHeight="1">
      <c r="A61" s="136" t="s">
        <v>589</v>
      </c>
      <c r="B61" s="136" t="s">
        <v>590</v>
      </c>
      <c r="C61" s="128"/>
      <c r="D61" s="190">
        <v>125</v>
      </c>
      <c r="E61" s="190"/>
      <c r="F61" s="190"/>
    </row>
    <row r="62" spans="1:6" ht="18" customHeight="1">
      <c r="A62" s="136" t="s">
        <v>591</v>
      </c>
      <c r="B62" s="136" t="s">
        <v>592</v>
      </c>
      <c r="C62" s="128"/>
      <c r="D62" s="190">
        <v>205</v>
      </c>
      <c r="E62" s="190"/>
      <c r="F62" s="190"/>
    </row>
    <row r="63" spans="1:6" ht="18" customHeight="1">
      <c r="A63" s="136" t="s">
        <v>593</v>
      </c>
      <c r="B63" s="136" t="s">
        <v>594</v>
      </c>
      <c r="C63" s="128"/>
      <c r="D63" s="190">
        <v>85</v>
      </c>
      <c r="E63" s="190"/>
      <c r="F63" s="190"/>
    </row>
    <row r="64" spans="1:6" ht="18" customHeight="1">
      <c r="A64" s="136" t="s">
        <v>595</v>
      </c>
      <c r="B64" s="136" t="s">
        <v>596</v>
      </c>
      <c r="C64" s="128"/>
      <c r="D64" s="190">
        <v>58</v>
      </c>
      <c r="E64" s="190"/>
      <c r="F64" s="190"/>
    </row>
    <row r="65" spans="1:6" ht="18" customHeight="1">
      <c r="A65" s="136" t="s">
        <v>597</v>
      </c>
      <c r="B65" s="136" t="s">
        <v>598</v>
      </c>
      <c r="C65" s="128"/>
      <c r="D65" s="190">
        <v>250</v>
      </c>
      <c r="E65" s="190"/>
      <c r="F65" s="190"/>
    </row>
    <row r="66" spans="1:6" ht="18" customHeight="1">
      <c r="A66" s="136" t="s">
        <v>599</v>
      </c>
      <c r="B66" s="136" t="s">
        <v>600</v>
      </c>
      <c r="C66" s="128"/>
      <c r="D66" s="190">
        <v>220</v>
      </c>
      <c r="E66" s="190"/>
      <c r="F66" s="190"/>
    </row>
    <row r="67" spans="1:6" ht="18" customHeight="1">
      <c r="A67" s="136" t="s">
        <v>601</v>
      </c>
      <c r="B67" s="136" t="s">
        <v>602</v>
      </c>
      <c r="C67" s="128"/>
      <c r="D67" s="190">
        <v>235</v>
      </c>
      <c r="E67" s="190"/>
      <c r="F67" s="190"/>
    </row>
    <row r="68" spans="1:6" ht="18" customHeight="1">
      <c r="A68" s="136" t="s">
        <v>603</v>
      </c>
      <c r="B68" s="136" t="s">
        <v>604</v>
      </c>
      <c r="C68" s="128"/>
      <c r="D68" s="190">
        <v>250</v>
      </c>
      <c r="E68" s="190"/>
      <c r="F68" s="190"/>
    </row>
    <row r="69" spans="1:6" ht="18" customHeight="1">
      <c r="A69" s="136" t="s">
        <v>605</v>
      </c>
      <c r="B69" s="136" t="s">
        <v>606</v>
      </c>
      <c r="C69" s="128"/>
      <c r="D69" s="190">
        <v>185</v>
      </c>
      <c r="E69" s="190"/>
      <c r="F69" s="190"/>
    </row>
    <row r="70" spans="1:6" ht="18" customHeight="1">
      <c r="A70" s="136" t="s">
        <v>607</v>
      </c>
      <c r="B70" s="136" t="s">
        <v>608</v>
      </c>
      <c r="C70" s="128"/>
      <c r="D70" s="190">
        <v>120</v>
      </c>
      <c r="E70" s="190"/>
      <c r="F70" s="190"/>
    </row>
    <row r="71" spans="1:6" ht="18" customHeight="1">
      <c r="A71" s="136" t="s">
        <v>609</v>
      </c>
      <c r="B71" s="136" t="s">
        <v>610</v>
      </c>
      <c r="C71" s="128"/>
      <c r="D71" s="190">
        <v>135</v>
      </c>
      <c r="E71" s="190"/>
      <c r="F71" s="190"/>
    </row>
    <row r="72" spans="1:6" ht="18" customHeight="1">
      <c r="A72" s="136" t="s">
        <v>611</v>
      </c>
      <c r="B72" s="136" t="s">
        <v>612</v>
      </c>
      <c r="C72" s="128"/>
      <c r="D72" s="190">
        <v>150</v>
      </c>
      <c r="E72" s="190"/>
      <c r="F72" s="190"/>
    </row>
    <row r="73" spans="1:6" ht="18" customHeight="1">
      <c r="A73" s="136" t="s">
        <v>613</v>
      </c>
      <c r="B73" s="136" t="s">
        <v>614</v>
      </c>
      <c r="C73" s="128"/>
      <c r="D73" s="190">
        <v>220</v>
      </c>
      <c r="E73" s="190"/>
      <c r="F73" s="190"/>
    </row>
    <row r="74" spans="1:6" ht="18" customHeight="1">
      <c r="A74" s="136" t="s">
        <v>615</v>
      </c>
      <c r="B74" s="136" t="s">
        <v>616</v>
      </c>
      <c r="C74" s="128"/>
      <c r="D74" s="190">
        <v>195</v>
      </c>
      <c r="E74" s="190"/>
      <c r="F74" s="190"/>
    </row>
    <row r="75" spans="1:6" ht="18" customHeight="1">
      <c r="A75" s="136" t="s">
        <v>617</v>
      </c>
      <c r="B75" s="136" t="s">
        <v>618</v>
      </c>
      <c r="C75" s="128"/>
      <c r="D75" s="190">
        <v>120</v>
      </c>
      <c r="E75" s="190"/>
      <c r="F75" s="190"/>
    </row>
    <row r="76" spans="1:6" ht="18" customHeight="1">
      <c r="A76" s="136" t="s">
        <v>619</v>
      </c>
      <c r="B76" s="136" t="s">
        <v>620</v>
      </c>
      <c r="C76" s="128"/>
      <c r="D76" s="190">
        <v>85</v>
      </c>
      <c r="E76" s="190"/>
      <c r="F76" s="190"/>
    </row>
    <row r="77" spans="1:6" ht="18" customHeight="1">
      <c r="A77" s="136" t="s">
        <v>621</v>
      </c>
      <c r="B77" s="136" t="s">
        <v>622</v>
      </c>
      <c r="C77" s="128"/>
      <c r="D77" s="190">
        <v>75</v>
      </c>
      <c r="E77" s="190"/>
      <c r="F77" s="190"/>
    </row>
    <row r="78" spans="1:6" ht="18" customHeight="1">
      <c r="A78" s="136" t="s">
        <v>505</v>
      </c>
      <c r="B78" s="136" t="s">
        <v>623</v>
      </c>
      <c r="C78" s="128"/>
      <c r="D78" s="190">
        <v>220</v>
      </c>
      <c r="E78" s="190"/>
      <c r="F78" s="190"/>
    </row>
    <row r="79" spans="1:6" ht="18" customHeight="1">
      <c r="A79" s="136" t="s">
        <v>624</v>
      </c>
      <c r="B79" s="136" t="s">
        <v>625</v>
      </c>
      <c r="C79" s="128"/>
      <c r="D79" s="190">
        <v>85</v>
      </c>
      <c r="E79" s="190"/>
      <c r="F79" s="190"/>
    </row>
    <row r="80" spans="1:6" ht="18" customHeight="1">
      <c r="A80" s="136" t="s">
        <v>626</v>
      </c>
      <c r="B80" s="136" t="s">
        <v>627</v>
      </c>
      <c r="C80" s="128"/>
      <c r="D80" s="190">
        <v>220</v>
      </c>
      <c r="E80" s="190"/>
      <c r="F80" s="190"/>
    </row>
    <row r="81" spans="1:6" ht="18" customHeight="1">
      <c r="A81" s="136" t="s">
        <v>628</v>
      </c>
      <c r="B81" s="136" t="s">
        <v>629</v>
      </c>
      <c r="C81" s="128"/>
      <c r="D81" s="190">
        <v>210</v>
      </c>
      <c r="E81" s="190"/>
      <c r="F81" s="190"/>
    </row>
    <row r="82" spans="1:6" ht="18" customHeight="1">
      <c r="A82" s="136" t="s">
        <v>630</v>
      </c>
      <c r="B82" s="136" t="s">
        <v>631</v>
      </c>
      <c r="C82" s="128"/>
      <c r="D82" s="190">
        <v>245</v>
      </c>
      <c r="E82" s="190"/>
      <c r="F82" s="190"/>
    </row>
    <row r="83" spans="1:6" ht="18" customHeight="1">
      <c r="A83" s="136" t="s">
        <v>632</v>
      </c>
      <c r="B83" s="136" t="s">
        <v>633</v>
      </c>
      <c r="C83" s="128"/>
      <c r="D83" s="190">
        <v>120</v>
      </c>
      <c r="E83" s="190"/>
      <c r="F83" s="190"/>
    </row>
    <row r="84" spans="1:6" ht="18" customHeight="1">
      <c r="A84" s="136" t="s">
        <v>634</v>
      </c>
      <c r="B84" s="136" t="s">
        <v>635</v>
      </c>
      <c r="C84" s="128"/>
      <c r="D84" s="190">
        <v>55</v>
      </c>
      <c r="E84" s="190"/>
      <c r="F84" s="190"/>
    </row>
    <row r="85" spans="1:6" ht="18" customHeight="1">
      <c r="A85" s="136" t="s">
        <v>636</v>
      </c>
      <c r="B85" s="136" t="s">
        <v>637</v>
      </c>
      <c r="C85" s="128"/>
      <c r="D85" s="190">
        <v>120</v>
      </c>
      <c r="E85" s="190"/>
      <c r="F85" s="190"/>
    </row>
    <row r="86" spans="1:6" ht="18" customHeight="1">
      <c r="A86" s="136" t="s">
        <v>638</v>
      </c>
      <c r="B86" s="136" t="s">
        <v>639</v>
      </c>
      <c r="C86" s="128"/>
      <c r="D86" s="190">
        <v>100</v>
      </c>
      <c r="E86" s="190"/>
      <c r="F86" s="190"/>
    </row>
    <row r="87" spans="1:6" ht="18" customHeight="1">
      <c r="A87" s="136" t="s">
        <v>640</v>
      </c>
      <c r="B87" s="136" t="s">
        <v>641</v>
      </c>
      <c r="C87" s="128"/>
      <c r="D87" s="190">
        <v>250</v>
      </c>
      <c r="E87" s="190"/>
      <c r="F87" s="190"/>
    </row>
    <row r="88" spans="1:6" ht="18" customHeight="1">
      <c r="A88" s="136" t="s">
        <v>642</v>
      </c>
      <c r="B88" s="136" t="s">
        <v>643</v>
      </c>
      <c r="C88" s="128"/>
      <c r="D88" s="190">
        <v>150</v>
      </c>
      <c r="E88" s="190"/>
      <c r="F88" s="190"/>
    </row>
    <row r="89" spans="1:6" ht="18" customHeight="1">
      <c r="A89" s="136" t="s">
        <v>644</v>
      </c>
      <c r="B89" s="136" t="s">
        <v>645</v>
      </c>
      <c r="C89" s="128"/>
      <c r="D89" s="190">
        <v>175</v>
      </c>
      <c r="E89" s="190"/>
      <c r="F89" s="190"/>
    </row>
    <row r="90" spans="1:6" ht="18" customHeight="1">
      <c r="A90" s="136" t="s">
        <v>646</v>
      </c>
      <c r="B90" s="136" t="s">
        <v>647</v>
      </c>
      <c r="C90" s="128"/>
      <c r="D90" s="190">
        <v>220</v>
      </c>
      <c r="E90" s="190"/>
      <c r="F90" s="190"/>
    </row>
    <row r="91" spans="1:6" ht="18" customHeight="1">
      <c r="A91" s="136" t="s">
        <v>648</v>
      </c>
      <c r="B91" s="136" t="s">
        <v>649</v>
      </c>
      <c r="C91" s="128"/>
      <c r="D91" s="190">
        <v>185</v>
      </c>
      <c r="E91" s="190"/>
      <c r="F91" s="190"/>
    </row>
    <row r="92" spans="1:6" ht="18" customHeight="1">
      <c r="A92" s="136" t="s">
        <v>650</v>
      </c>
      <c r="B92" s="136" t="s">
        <v>651</v>
      </c>
      <c r="C92" s="128"/>
      <c r="D92" s="190">
        <v>120</v>
      </c>
      <c r="E92" s="190"/>
      <c r="F92" s="190"/>
    </row>
    <row r="93" spans="1:6" ht="18" customHeight="1">
      <c r="A93" s="136" t="s">
        <v>652</v>
      </c>
      <c r="B93" s="136" t="s">
        <v>653</v>
      </c>
      <c r="C93" s="128"/>
      <c r="D93" s="190">
        <v>155</v>
      </c>
      <c r="E93" s="190"/>
      <c r="F93" s="190"/>
    </row>
    <row r="94" spans="1:6" ht="18" customHeight="1">
      <c r="A94" s="136" t="s">
        <v>654</v>
      </c>
      <c r="B94" s="136" t="s">
        <v>655</v>
      </c>
      <c r="C94" s="128"/>
      <c r="D94" s="190">
        <v>185</v>
      </c>
      <c r="E94" s="190"/>
      <c r="F94" s="190"/>
    </row>
    <row r="95" spans="1:6" ht="18" customHeight="1">
      <c r="A95" s="136" t="s">
        <v>656</v>
      </c>
      <c r="B95" s="136" t="s">
        <v>657</v>
      </c>
      <c r="C95" s="128"/>
      <c r="D95" s="190">
        <v>150</v>
      </c>
      <c r="E95" s="190"/>
      <c r="F95" s="190"/>
    </row>
    <row r="96" spans="1:6" ht="18" customHeight="1">
      <c r="A96" s="136" t="s">
        <v>658</v>
      </c>
      <c r="B96" s="136" t="s">
        <v>659</v>
      </c>
      <c r="C96" s="128"/>
      <c r="D96" s="190">
        <v>225</v>
      </c>
      <c r="E96" s="190"/>
      <c r="F96" s="190"/>
    </row>
    <row r="97" spans="1:6" ht="18" customHeight="1">
      <c r="A97" s="136" t="s">
        <v>660</v>
      </c>
      <c r="B97" s="136" t="s">
        <v>661</v>
      </c>
      <c r="C97" s="128"/>
      <c r="D97" s="190">
        <v>250</v>
      </c>
      <c r="E97" s="190"/>
      <c r="F97" s="190"/>
    </row>
    <row r="98" spans="1:6" ht="18" customHeight="1">
      <c r="A98" s="136" t="s">
        <v>662</v>
      </c>
      <c r="B98" s="136" t="s">
        <v>663</v>
      </c>
      <c r="C98" s="128"/>
      <c r="D98" s="190">
        <v>195</v>
      </c>
      <c r="E98" s="190"/>
      <c r="F98" s="190"/>
    </row>
    <row r="99" spans="1:6" ht="18" customHeight="1">
      <c r="A99" s="136" t="s">
        <v>664</v>
      </c>
      <c r="B99" s="136" t="s">
        <v>665</v>
      </c>
      <c r="C99" s="128"/>
      <c r="D99" s="190">
        <v>210</v>
      </c>
      <c r="E99" s="190"/>
      <c r="F99" s="190"/>
    </row>
    <row r="100" spans="1:6" ht="18" customHeight="1">
      <c r="A100" s="136" t="s">
        <v>666</v>
      </c>
      <c r="B100" s="136" t="s">
        <v>667</v>
      </c>
      <c r="C100" s="128"/>
      <c r="D100" s="190">
        <v>235</v>
      </c>
      <c r="E100" s="190"/>
      <c r="F100" s="190"/>
    </row>
    <row r="101" spans="1:6" ht="18" customHeight="1">
      <c r="A101" s="136" t="s">
        <v>668</v>
      </c>
      <c r="B101" s="136" t="s">
        <v>669</v>
      </c>
      <c r="C101" s="128"/>
      <c r="D101" s="190">
        <v>100</v>
      </c>
      <c r="E101" s="190"/>
      <c r="F101" s="190"/>
    </row>
    <row r="102" spans="1:6" ht="18" customHeight="1">
      <c r="A102" s="136" t="s">
        <v>670</v>
      </c>
      <c r="B102" s="136" t="s">
        <v>671</v>
      </c>
      <c r="C102" s="128"/>
      <c r="D102" s="190">
        <v>150</v>
      </c>
      <c r="E102" s="190"/>
      <c r="F102" s="190"/>
    </row>
    <row r="103" spans="1:6" ht="18" customHeight="1">
      <c r="A103" s="136" t="s">
        <v>672</v>
      </c>
      <c r="B103" s="136" t="s">
        <v>673</v>
      </c>
      <c r="C103" s="128"/>
      <c r="D103" s="190">
        <v>130</v>
      </c>
      <c r="E103" s="190"/>
      <c r="F103" s="190"/>
    </row>
    <row r="104" spans="1:6" ht="18" customHeight="1">
      <c r="A104" s="136" t="s">
        <v>674</v>
      </c>
      <c r="B104" s="136" t="s">
        <v>675</v>
      </c>
      <c r="C104" s="128"/>
      <c r="D104" s="190">
        <v>85</v>
      </c>
      <c r="E104" s="190"/>
      <c r="F104" s="190"/>
    </row>
    <row r="105" spans="1:6" ht="18" customHeight="1">
      <c r="A105" s="136" t="s">
        <v>676</v>
      </c>
      <c r="B105" s="136" t="s">
        <v>677</v>
      </c>
      <c r="C105" s="128"/>
      <c r="D105" s="190">
        <v>65</v>
      </c>
      <c r="E105" s="190"/>
      <c r="F105" s="190"/>
    </row>
    <row r="106" spans="1:6" ht="18" customHeight="1">
      <c r="A106" s="136" t="s">
        <v>678</v>
      </c>
      <c r="B106" s="136" t="s">
        <v>679</v>
      </c>
      <c r="C106" s="128"/>
      <c r="D106" s="190">
        <v>150</v>
      </c>
      <c r="E106" s="190"/>
      <c r="F106" s="190"/>
    </row>
    <row r="107" spans="1:6" ht="18" customHeight="1">
      <c r="A107" s="136" t="s">
        <v>680</v>
      </c>
      <c r="B107" s="136" t="s">
        <v>681</v>
      </c>
      <c r="C107" s="128"/>
      <c r="D107" s="190">
        <v>135</v>
      </c>
      <c r="E107" s="190"/>
      <c r="F107" s="190"/>
    </row>
    <row r="108" spans="1:6" ht="18" customHeight="1">
      <c r="A108" s="136" t="s">
        <v>682</v>
      </c>
      <c r="B108" s="136" t="s">
        <v>683</v>
      </c>
      <c r="C108" s="128"/>
      <c r="D108" s="190">
        <v>250</v>
      </c>
      <c r="E108" s="190"/>
      <c r="F108" s="190"/>
    </row>
    <row r="109" spans="1:6" ht="18" customHeight="1">
      <c r="A109" s="136" t="s">
        <v>684</v>
      </c>
      <c r="B109" s="136" t="s">
        <v>685</v>
      </c>
      <c r="C109" s="128"/>
      <c r="D109" s="190">
        <v>220</v>
      </c>
      <c r="E109" s="190"/>
      <c r="F109" s="190"/>
    </row>
    <row r="110" spans="1:6" ht="18" customHeight="1">
      <c r="A110" s="136" t="s">
        <v>686</v>
      </c>
      <c r="B110" s="136" t="s">
        <v>687</v>
      </c>
      <c r="C110" s="128"/>
      <c r="D110" s="190">
        <v>120</v>
      </c>
      <c r="E110" s="190"/>
      <c r="F110" s="190"/>
    </row>
    <row r="111" spans="1:6" ht="18" customHeight="1">
      <c r="A111" s="136" t="s">
        <v>688</v>
      </c>
      <c r="B111" s="136" t="s">
        <v>687</v>
      </c>
      <c r="C111" s="128"/>
      <c r="D111" s="190">
        <v>150</v>
      </c>
      <c r="E111" s="190"/>
      <c r="F111" s="190"/>
    </row>
    <row r="112" spans="1:6" ht="18" customHeight="1">
      <c r="A112" s="136" t="s">
        <v>689</v>
      </c>
      <c r="B112" s="136" t="s">
        <v>687</v>
      </c>
      <c r="C112" s="128"/>
      <c r="D112" s="190">
        <v>135</v>
      </c>
      <c r="E112" s="190"/>
      <c r="F112" s="190"/>
    </row>
    <row r="113" spans="1:6" ht="18" customHeight="1">
      <c r="A113" s="136" t="s">
        <v>690</v>
      </c>
      <c r="B113" s="136" t="s">
        <v>691</v>
      </c>
      <c r="C113" s="128"/>
      <c r="D113" s="190">
        <v>130</v>
      </c>
      <c r="E113" s="190"/>
      <c r="F113" s="190"/>
    </row>
    <row r="114" spans="1:6" ht="18" customHeight="1">
      <c r="A114" s="136" t="s">
        <v>692</v>
      </c>
      <c r="B114" s="136" t="s">
        <v>693</v>
      </c>
      <c r="C114" s="128"/>
      <c r="D114" s="190">
        <v>165</v>
      </c>
      <c r="E114" s="190"/>
      <c r="F114" s="190"/>
    </row>
    <row r="115" spans="1:6" ht="18" customHeight="1">
      <c r="A115" s="136" t="s">
        <v>694</v>
      </c>
      <c r="B115" s="136" t="s">
        <v>695</v>
      </c>
      <c r="C115" s="128"/>
      <c r="D115" s="190">
        <v>220</v>
      </c>
      <c r="E115" s="190"/>
      <c r="F115" s="190"/>
    </row>
    <row r="116" spans="1:6" ht="18" customHeight="1">
      <c r="A116" s="136" t="s">
        <v>696</v>
      </c>
      <c r="B116" s="136" t="s">
        <v>697</v>
      </c>
      <c r="C116" s="128"/>
      <c r="D116" s="190">
        <v>250</v>
      </c>
      <c r="E116" s="190"/>
      <c r="F116" s="190"/>
    </row>
    <row r="117" spans="1:6" ht="18" customHeight="1">
      <c r="A117" s="136" t="s">
        <v>698</v>
      </c>
      <c r="B117" s="136" t="s">
        <v>699</v>
      </c>
      <c r="C117" s="128"/>
      <c r="D117" s="190">
        <v>150</v>
      </c>
      <c r="E117" s="190"/>
      <c r="F117" s="190"/>
    </row>
    <row r="118" spans="1:6" ht="18" customHeight="1">
      <c r="A118" s="136" t="s">
        <v>518</v>
      </c>
      <c r="B118" s="136" t="s">
        <v>700</v>
      </c>
      <c r="C118" s="128"/>
      <c r="D118" s="190">
        <v>220</v>
      </c>
      <c r="E118" s="190"/>
      <c r="F118" s="190"/>
    </row>
    <row r="119" spans="1:6" ht="18" customHeight="1">
      <c r="A119" s="136" t="s">
        <v>701</v>
      </c>
      <c r="B119" s="136" t="s">
        <v>702</v>
      </c>
      <c r="C119" s="128"/>
      <c r="D119" s="190">
        <v>250</v>
      </c>
      <c r="E119" s="190"/>
      <c r="F119" s="190"/>
    </row>
    <row r="120" spans="1:6" ht="18" customHeight="1">
      <c r="A120" s="136" t="s">
        <v>703</v>
      </c>
      <c r="B120" s="136" t="s">
        <v>704</v>
      </c>
      <c r="C120" s="128"/>
      <c r="D120" s="190">
        <v>220</v>
      </c>
      <c r="E120" s="190"/>
      <c r="F120" s="190"/>
    </row>
    <row r="121" spans="1:6" ht="18" customHeight="1">
      <c r="A121" s="136" t="s">
        <v>705</v>
      </c>
      <c r="B121" s="136" t="s">
        <v>706</v>
      </c>
      <c r="C121" s="128"/>
      <c r="D121" s="190">
        <v>210</v>
      </c>
      <c r="E121" s="190"/>
      <c r="F121" s="190"/>
    </row>
    <row r="122" spans="1:6" ht="18" customHeight="1">
      <c r="A122" s="136" t="s">
        <v>707</v>
      </c>
      <c r="B122" s="136" t="s">
        <v>708</v>
      </c>
      <c r="C122" s="128"/>
      <c r="D122" s="190">
        <v>230</v>
      </c>
      <c r="E122" s="190"/>
      <c r="F122" s="190"/>
    </row>
    <row r="123" spans="1:6" ht="18" customHeight="1">
      <c r="A123" s="136" t="s">
        <v>709</v>
      </c>
      <c r="B123" s="136" t="s">
        <v>710</v>
      </c>
      <c r="C123" s="128"/>
      <c r="D123" s="190">
        <v>185</v>
      </c>
      <c r="E123" s="190"/>
      <c r="F123" s="190"/>
    </row>
    <row r="124" spans="1:6" ht="18" customHeight="1">
      <c r="A124" s="136" t="s">
        <v>711</v>
      </c>
      <c r="B124" s="136" t="s">
        <v>712</v>
      </c>
      <c r="C124" s="128"/>
      <c r="D124" s="190">
        <v>200</v>
      </c>
      <c r="E124" s="190"/>
      <c r="F124" s="190"/>
    </row>
    <row r="125" spans="1:6" ht="18" customHeight="1">
      <c r="A125" s="136" t="s">
        <v>713</v>
      </c>
      <c r="B125" s="136" t="s">
        <v>714</v>
      </c>
      <c r="C125" s="128"/>
      <c r="D125" s="190">
        <v>220</v>
      </c>
      <c r="E125" s="190"/>
      <c r="F125" s="190"/>
    </row>
    <row r="126" spans="1:6" ht="18" customHeight="1">
      <c r="A126" s="136" t="s">
        <v>715</v>
      </c>
      <c r="B126" s="136" t="s">
        <v>716</v>
      </c>
      <c r="C126" s="128"/>
      <c r="D126" s="190">
        <v>250</v>
      </c>
      <c r="E126" s="190"/>
      <c r="F126" s="190"/>
    </row>
    <row r="127" spans="1:6" ht="18" customHeight="1">
      <c r="A127" s="136" t="s">
        <v>717</v>
      </c>
      <c r="B127" s="136" t="s">
        <v>718</v>
      </c>
      <c r="C127" s="128"/>
      <c r="D127" s="190">
        <v>165</v>
      </c>
      <c r="E127" s="190"/>
      <c r="F127" s="190"/>
    </row>
    <row r="128" spans="1:6" ht="18" customHeight="1">
      <c r="A128" s="136" t="s">
        <v>719</v>
      </c>
      <c r="B128" s="136" t="s">
        <v>720</v>
      </c>
      <c r="C128" s="128"/>
      <c r="D128" s="190">
        <v>120</v>
      </c>
      <c r="E128" s="190"/>
      <c r="F128" s="190"/>
    </row>
    <row r="129" spans="1:6" ht="18" customHeight="1">
      <c r="A129" s="136" t="s">
        <v>721</v>
      </c>
      <c r="B129" s="136" t="s">
        <v>722</v>
      </c>
      <c r="C129" s="128"/>
      <c r="D129" s="190">
        <v>210</v>
      </c>
      <c r="E129" s="190"/>
      <c r="F129" s="190"/>
    </row>
    <row r="130" spans="1:6" ht="18" customHeight="1">
      <c r="A130" s="136" t="s">
        <v>723</v>
      </c>
      <c r="B130" s="136" t="s">
        <v>724</v>
      </c>
      <c r="C130" s="128"/>
      <c r="D130" s="190">
        <v>205</v>
      </c>
      <c r="E130" s="190"/>
      <c r="F130" s="190"/>
    </row>
    <row r="131" spans="1:6" ht="18" customHeight="1">
      <c r="A131" s="136" t="s">
        <v>725</v>
      </c>
      <c r="B131" s="136" t="s">
        <v>726</v>
      </c>
      <c r="C131" s="128"/>
      <c r="D131" s="190">
        <v>185</v>
      </c>
      <c r="E131" s="190"/>
      <c r="F131" s="190"/>
    </row>
    <row r="132" spans="1:6" ht="18" customHeight="1">
      <c r="A132" s="136" t="s">
        <v>727</v>
      </c>
      <c r="B132" s="136" t="s">
        <v>728</v>
      </c>
      <c r="C132" s="128"/>
      <c r="D132" s="190">
        <v>150</v>
      </c>
      <c r="E132" s="190"/>
      <c r="F132" s="190"/>
    </row>
    <row r="133" spans="1:6" ht="18" customHeight="1">
      <c r="A133" s="136" t="s">
        <v>729</v>
      </c>
      <c r="B133" s="136" t="s">
        <v>730</v>
      </c>
      <c r="C133" s="128"/>
      <c r="D133" s="190">
        <v>185</v>
      </c>
      <c r="E133" s="190"/>
      <c r="F133" s="190"/>
    </row>
    <row r="134" spans="1:6" ht="18" customHeight="1">
      <c r="A134" s="136" t="s">
        <v>731</v>
      </c>
      <c r="B134" s="136" t="s">
        <v>732</v>
      </c>
      <c r="C134" s="128"/>
      <c r="D134" s="190">
        <v>135</v>
      </c>
      <c r="E134" s="190"/>
      <c r="F134" s="190"/>
    </row>
    <row r="135" spans="1:6" ht="18" customHeight="1">
      <c r="A135" s="136" t="s">
        <v>733</v>
      </c>
      <c r="B135" s="136" t="s">
        <v>734</v>
      </c>
      <c r="C135" s="128"/>
      <c r="D135" s="190">
        <v>185</v>
      </c>
      <c r="E135" s="190"/>
      <c r="F135" s="190"/>
    </row>
    <row r="136" spans="1:6" ht="18" customHeight="1">
      <c r="A136" s="136" t="s">
        <v>735</v>
      </c>
      <c r="B136" s="136" t="s">
        <v>736</v>
      </c>
      <c r="C136" s="128"/>
      <c r="D136" s="190">
        <v>135</v>
      </c>
      <c r="E136" s="190"/>
      <c r="F136" s="190"/>
    </row>
    <row r="137" spans="1:6" ht="18" customHeight="1">
      <c r="A137" s="136" t="s">
        <v>737</v>
      </c>
      <c r="B137" s="136" t="s">
        <v>738</v>
      </c>
      <c r="C137" s="128"/>
      <c r="D137" s="190">
        <v>120</v>
      </c>
      <c r="E137" s="190"/>
      <c r="F137" s="190"/>
    </row>
    <row r="138" spans="1:6" ht="18" customHeight="1">
      <c r="A138" s="136" t="s">
        <v>739</v>
      </c>
      <c r="B138" s="136" t="s">
        <v>740</v>
      </c>
      <c r="C138" s="128"/>
      <c r="D138" s="190">
        <v>135</v>
      </c>
      <c r="E138" s="190"/>
      <c r="F138" s="190"/>
    </row>
    <row r="139" spans="1:6" ht="18" customHeight="1">
      <c r="A139" s="136" t="s">
        <v>741</v>
      </c>
      <c r="B139" s="136" t="s">
        <v>742</v>
      </c>
      <c r="C139" s="128"/>
      <c r="D139" s="190">
        <v>155</v>
      </c>
      <c r="E139" s="190"/>
      <c r="F139" s="190"/>
    </row>
    <row r="140" spans="1:6" ht="18" customHeight="1">
      <c r="A140" s="136" t="s">
        <v>743</v>
      </c>
      <c r="B140" s="136" t="s">
        <v>744</v>
      </c>
      <c r="C140" s="128"/>
      <c r="D140" s="190">
        <v>158</v>
      </c>
      <c r="E140" s="190"/>
      <c r="F140" s="190"/>
    </row>
    <row r="141" spans="1:6" ht="18" customHeight="1">
      <c r="A141" s="136" t="s">
        <v>745</v>
      </c>
      <c r="B141" s="136" t="s">
        <v>746</v>
      </c>
      <c r="C141" s="128"/>
      <c r="D141" s="190">
        <v>65</v>
      </c>
      <c r="E141" s="190"/>
      <c r="F141" s="190"/>
    </row>
    <row r="142" spans="1:6" ht="18" customHeight="1">
      <c r="A142" s="136" t="s">
        <v>747</v>
      </c>
      <c r="B142" s="136" t="s">
        <v>748</v>
      </c>
      <c r="C142" s="128"/>
      <c r="D142" s="190">
        <v>85</v>
      </c>
      <c r="E142" s="190"/>
      <c r="F142" s="190"/>
    </row>
    <row r="143" spans="1:6" ht="18" customHeight="1">
      <c r="A143" s="136" t="s">
        <v>749</v>
      </c>
      <c r="B143" s="136" t="s">
        <v>750</v>
      </c>
      <c r="C143" s="128"/>
      <c r="D143" s="190">
        <v>95</v>
      </c>
      <c r="E143" s="190"/>
      <c r="F143" s="190"/>
    </row>
    <row r="144" spans="1:6" ht="18" customHeight="1">
      <c r="A144" s="136" t="s">
        <v>751</v>
      </c>
      <c r="B144" s="136" t="s">
        <v>752</v>
      </c>
      <c r="C144" s="128"/>
      <c r="D144" s="190">
        <v>85</v>
      </c>
      <c r="E144" s="190"/>
      <c r="F144" s="190"/>
    </row>
    <row r="145" spans="1:6" ht="18" customHeight="1">
      <c r="A145" s="136" t="s">
        <v>753</v>
      </c>
      <c r="B145" s="136" t="s">
        <v>752</v>
      </c>
      <c r="C145" s="128"/>
      <c r="D145" s="190">
        <v>95</v>
      </c>
      <c r="E145" s="190"/>
      <c r="F145" s="190"/>
    </row>
    <row r="146" spans="1:6" ht="18" customHeight="1">
      <c r="A146" s="136" t="s">
        <v>754</v>
      </c>
      <c r="B146" s="136" t="s">
        <v>755</v>
      </c>
      <c r="C146" s="128"/>
      <c r="D146" s="190">
        <v>90</v>
      </c>
      <c r="E146" s="190"/>
      <c r="F146" s="190"/>
    </row>
    <row r="147" spans="1:6" ht="18" customHeight="1">
      <c r="A147" s="136" t="s">
        <v>756</v>
      </c>
      <c r="B147" s="136" t="s">
        <v>757</v>
      </c>
      <c r="C147" s="128"/>
      <c r="D147" s="190">
        <v>95</v>
      </c>
      <c r="E147" s="190"/>
      <c r="F147" s="190"/>
    </row>
    <row r="148" spans="1:6" ht="18" customHeight="1">
      <c r="A148" s="136" t="s">
        <v>758</v>
      </c>
      <c r="B148" s="136" t="s">
        <v>759</v>
      </c>
      <c r="C148" s="128"/>
      <c r="D148" s="190">
        <v>80</v>
      </c>
      <c r="E148" s="190"/>
      <c r="F148" s="190"/>
    </row>
    <row r="149" spans="1:6" ht="18" customHeight="1">
      <c r="A149" s="136" t="s">
        <v>760</v>
      </c>
      <c r="B149" s="136" t="s">
        <v>761</v>
      </c>
      <c r="C149" s="128"/>
      <c r="D149" s="190">
        <v>75</v>
      </c>
      <c r="E149" s="190"/>
      <c r="F149" s="190"/>
    </row>
    <row r="150" spans="1:6" ht="18" customHeight="1">
      <c r="A150" s="136" t="s">
        <v>762</v>
      </c>
      <c r="B150" s="136" t="s">
        <v>763</v>
      </c>
      <c r="C150" s="128"/>
      <c r="D150" s="190">
        <v>55</v>
      </c>
      <c r="E150" s="190"/>
      <c r="F150" s="190"/>
    </row>
    <row r="151" spans="1:6" ht="18" customHeight="1">
      <c r="A151" s="136" t="s">
        <v>764</v>
      </c>
      <c r="B151" s="136" t="s">
        <v>765</v>
      </c>
      <c r="C151" s="128"/>
      <c r="D151" s="190">
        <v>50</v>
      </c>
      <c r="E151" s="190"/>
      <c r="F151" s="190"/>
    </row>
    <row r="152" spans="1:6" ht="18" customHeight="1">
      <c r="A152" s="136" t="s">
        <v>766</v>
      </c>
      <c r="B152" s="136" t="s">
        <v>767</v>
      </c>
      <c r="C152" s="128"/>
      <c r="D152" s="190">
        <v>50</v>
      </c>
      <c r="E152" s="190"/>
      <c r="F152" s="190"/>
    </row>
    <row r="153" spans="1:6" ht="18" customHeight="1">
      <c r="A153" s="136" t="s">
        <v>768</v>
      </c>
      <c r="B153" s="136" t="s">
        <v>769</v>
      </c>
      <c r="C153" s="128"/>
      <c r="D153" s="190">
        <v>55</v>
      </c>
      <c r="E153" s="190"/>
      <c r="F153" s="190"/>
    </row>
    <row r="154" spans="1:6" ht="18" customHeight="1">
      <c r="A154" s="136" t="s">
        <v>770</v>
      </c>
      <c r="B154" s="136" t="s">
        <v>771</v>
      </c>
      <c r="C154" s="128"/>
      <c r="D154" s="190">
        <v>50</v>
      </c>
      <c r="E154" s="190"/>
      <c r="F154" s="190"/>
    </row>
    <row r="155" spans="1:6" ht="18" customHeight="1">
      <c r="A155" s="136" t="s">
        <v>772</v>
      </c>
      <c r="B155" s="136" t="s">
        <v>773</v>
      </c>
      <c r="C155" s="128"/>
      <c r="D155" s="190">
        <v>120</v>
      </c>
      <c r="E155" s="190"/>
      <c r="F155" s="190"/>
    </row>
    <row r="156" spans="1:6" ht="18" customHeight="1">
      <c r="A156" s="136" t="s">
        <v>774</v>
      </c>
      <c r="B156" s="136" t="s">
        <v>775</v>
      </c>
      <c r="C156" s="128"/>
      <c r="D156" s="190">
        <v>155</v>
      </c>
      <c r="E156" s="190"/>
      <c r="F156" s="190"/>
    </row>
    <row r="157" spans="1:6" ht="18" customHeight="1">
      <c r="A157" s="136" t="s">
        <v>776</v>
      </c>
      <c r="B157" s="136" t="s">
        <v>777</v>
      </c>
      <c r="C157" s="128"/>
      <c r="D157" s="190">
        <v>200</v>
      </c>
      <c r="E157" s="190"/>
      <c r="F157" s="190"/>
    </row>
    <row r="158" spans="1:6" ht="18" customHeight="1">
      <c r="A158" s="136" t="s">
        <v>778</v>
      </c>
      <c r="B158" s="136" t="s">
        <v>779</v>
      </c>
      <c r="C158" s="128"/>
      <c r="D158" s="190">
        <v>250</v>
      </c>
      <c r="E158" s="190"/>
      <c r="F158" s="190"/>
    </row>
    <row r="159" spans="1:6" ht="18" customHeight="1">
      <c r="A159" s="136" t="s">
        <v>780</v>
      </c>
      <c r="B159" s="136" t="s">
        <v>781</v>
      </c>
      <c r="C159" s="128"/>
      <c r="D159" s="190">
        <v>150</v>
      </c>
      <c r="E159" s="190"/>
      <c r="F159" s="190"/>
    </row>
    <row r="160" spans="1:6" ht="18" customHeight="1">
      <c r="A160" s="136" t="s">
        <v>782</v>
      </c>
      <c r="B160" s="136" t="s">
        <v>783</v>
      </c>
      <c r="C160" s="128"/>
      <c r="D160" s="190">
        <v>50</v>
      </c>
      <c r="E160" s="190"/>
      <c r="F160" s="190"/>
    </row>
    <row r="161" spans="1:6" ht="18" customHeight="1">
      <c r="A161" s="136" t="s">
        <v>784</v>
      </c>
      <c r="B161" s="136" t="s">
        <v>785</v>
      </c>
      <c r="C161" s="128"/>
      <c r="D161" s="190">
        <v>55</v>
      </c>
      <c r="E161" s="190"/>
      <c r="F161" s="190"/>
    </row>
    <row r="162" spans="1:6" ht="18" customHeight="1">
      <c r="A162" s="136" t="s">
        <v>786</v>
      </c>
      <c r="B162" s="136" t="s">
        <v>785</v>
      </c>
      <c r="C162" s="128"/>
      <c r="D162" s="190">
        <v>60</v>
      </c>
      <c r="E162" s="190"/>
      <c r="F162" s="190"/>
    </row>
    <row r="163" spans="1:6" ht="18" customHeight="1">
      <c r="A163" s="136" t="s">
        <v>787</v>
      </c>
      <c r="B163" s="136" t="s">
        <v>788</v>
      </c>
      <c r="C163" s="128"/>
      <c r="D163" s="190">
        <v>70</v>
      </c>
      <c r="E163" s="190"/>
      <c r="F163" s="190"/>
    </row>
    <row r="164" spans="1:6" ht="18" customHeight="1">
      <c r="A164" s="136" t="s">
        <v>786</v>
      </c>
      <c r="B164" s="136" t="s">
        <v>789</v>
      </c>
      <c r="C164" s="128"/>
      <c r="D164" s="190">
        <v>55</v>
      </c>
      <c r="E164" s="190"/>
      <c r="F164" s="190"/>
    </row>
    <row r="165" spans="1:6" ht="18" customHeight="1">
      <c r="A165" s="137" t="s">
        <v>790</v>
      </c>
      <c r="B165" s="136" t="s">
        <v>791</v>
      </c>
      <c r="C165" s="128"/>
      <c r="D165" s="190">
        <v>86</v>
      </c>
      <c r="E165" s="190"/>
      <c r="F165" s="190"/>
    </row>
    <row r="166" spans="1:6" ht="18" customHeight="1">
      <c r="A166" s="136" t="s">
        <v>792</v>
      </c>
      <c r="B166" s="136" t="s">
        <v>793</v>
      </c>
      <c r="C166" s="128"/>
      <c r="D166" s="190">
        <v>2100</v>
      </c>
      <c r="E166" s="190"/>
      <c r="F166" s="190"/>
    </row>
    <row r="167" spans="1:6" ht="18" customHeight="1">
      <c r="A167" s="136" t="s">
        <v>794</v>
      </c>
      <c r="B167" s="136" t="s">
        <v>795</v>
      </c>
      <c r="C167" s="128"/>
      <c r="D167" s="190">
        <v>280</v>
      </c>
      <c r="E167" s="190"/>
      <c r="F167" s="190"/>
    </row>
    <row r="168" spans="1:6" ht="18" customHeight="1">
      <c r="A168" s="136" t="s">
        <v>796</v>
      </c>
      <c r="B168" s="136" t="s">
        <v>797</v>
      </c>
      <c r="C168" s="128"/>
      <c r="D168" s="190">
        <v>310</v>
      </c>
      <c r="E168" s="190"/>
      <c r="F168" s="190"/>
    </row>
    <row r="169" spans="1:6" ht="18" customHeight="1">
      <c r="A169" s="136" t="s">
        <v>798</v>
      </c>
      <c r="B169" s="136" t="s">
        <v>799</v>
      </c>
      <c r="C169" s="128"/>
      <c r="D169" s="190">
        <v>100</v>
      </c>
      <c r="E169" s="190"/>
      <c r="F169" s="190"/>
    </row>
    <row r="170" spans="1:6" ht="18" customHeight="1">
      <c r="A170" s="136" t="s">
        <v>800</v>
      </c>
      <c r="B170" s="136" t="s">
        <v>801</v>
      </c>
      <c r="C170" s="128"/>
      <c r="D170" s="190">
        <v>85</v>
      </c>
      <c r="E170" s="190"/>
      <c r="F170" s="190"/>
    </row>
    <row r="171" spans="1:6" ht="18" customHeight="1">
      <c r="A171" s="136" t="s">
        <v>601</v>
      </c>
      <c r="B171" s="136" t="s">
        <v>802</v>
      </c>
      <c r="C171" s="128"/>
      <c r="D171" s="190">
        <v>480</v>
      </c>
      <c r="E171" s="190"/>
      <c r="F171" s="190"/>
    </row>
    <row r="172" spans="1:6" ht="18" customHeight="1">
      <c r="A172" s="136" t="s">
        <v>803</v>
      </c>
      <c r="B172" s="136" t="s">
        <v>804</v>
      </c>
      <c r="C172" s="128"/>
      <c r="D172" s="190">
        <v>620</v>
      </c>
      <c r="E172" s="190"/>
      <c r="F172" s="190"/>
    </row>
    <row r="173" spans="1:6" ht="18" customHeight="1">
      <c r="A173" s="136" t="s">
        <v>805</v>
      </c>
      <c r="B173" s="136" t="s">
        <v>806</v>
      </c>
      <c r="C173" s="128"/>
      <c r="D173" s="190">
        <v>145</v>
      </c>
      <c r="E173" s="190"/>
      <c r="F173" s="190"/>
    </row>
    <row r="174" spans="1:6" ht="18" customHeight="1">
      <c r="A174" s="136" t="s">
        <v>807</v>
      </c>
      <c r="B174" s="136" t="s">
        <v>808</v>
      </c>
      <c r="C174" s="128"/>
      <c r="D174" s="190">
        <v>740</v>
      </c>
      <c r="E174" s="190"/>
      <c r="F174" s="190"/>
    </row>
    <row r="175" spans="1:6" ht="18" customHeight="1">
      <c r="A175" s="136" t="s">
        <v>809</v>
      </c>
      <c r="B175" s="136" t="s">
        <v>810</v>
      </c>
      <c r="C175" s="128"/>
      <c r="D175" s="190">
        <v>320</v>
      </c>
      <c r="E175" s="190"/>
      <c r="F175" s="190"/>
    </row>
    <row r="176" spans="1:6" ht="18" customHeight="1">
      <c r="A176" s="136" t="s">
        <v>811</v>
      </c>
      <c r="B176" s="136" t="s">
        <v>812</v>
      </c>
      <c r="C176" s="128"/>
      <c r="D176" s="190">
        <v>2800</v>
      </c>
      <c r="E176" s="190"/>
      <c r="F176" s="190"/>
    </row>
    <row r="177" spans="1:6" ht="18" customHeight="1">
      <c r="A177" s="136" t="s">
        <v>813</v>
      </c>
      <c r="B177" s="136" t="s">
        <v>814</v>
      </c>
      <c r="C177" s="128"/>
      <c r="D177" s="190">
        <v>300</v>
      </c>
      <c r="E177" s="190"/>
      <c r="F177" s="190"/>
    </row>
    <row r="178" spans="1:6" ht="18" customHeight="1">
      <c r="A178" s="136" t="s">
        <v>815</v>
      </c>
      <c r="B178" s="136" t="s">
        <v>816</v>
      </c>
      <c r="C178" s="128"/>
      <c r="D178" s="190">
        <v>350</v>
      </c>
      <c r="E178" s="190"/>
      <c r="F178" s="190"/>
    </row>
    <row r="179" spans="1:6" ht="18" customHeight="1">
      <c r="A179" s="136" t="s">
        <v>817</v>
      </c>
      <c r="B179" s="136" t="s">
        <v>818</v>
      </c>
      <c r="C179" s="128"/>
      <c r="D179" s="190">
        <v>280</v>
      </c>
      <c r="E179" s="190"/>
      <c r="F179" s="190"/>
    </row>
    <row r="180" spans="1:6" ht="18" customHeight="1">
      <c r="A180" s="136" t="s">
        <v>819</v>
      </c>
      <c r="B180" s="136" t="s">
        <v>820</v>
      </c>
      <c r="C180" s="128"/>
      <c r="D180" s="190">
        <v>310</v>
      </c>
      <c r="E180" s="190"/>
      <c r="F180" s="190"/>
    </row>
    <row r="181" spans="1:6" ht="18" customHeight="1">
      <c r="A181" s="136" t="s">
        <v>821</v>
      </c>
      <c r="B181" s="136" t="s">
        <v>822</v>
      </c>
      <c r="C181" s="128"/>
      <c r="D181" s="190">
        <v>950</v>
      </c>
      <c r="E181" s="190"/>
      <c r="F181" s="190"/>
    </row>
    <row r="182" spans="1:6" ht="18" customHeight="1">
      <c r="A182" s="136" t="s">
        <v>518</v>
      </c>
      <c r="B182" s="136" t="s">
        <v>823</v>
      </c>
      <c r="C182" s="128"/>
      <c r="D182" s="190">
        <v>1100</v>
      </c>
      <c r="E182" s="190"/>
      <c r="F182" s="190"/>
    </row>
    <row r="183" spans="1:6" ht="18" customHeight="1">
      <c r="A183" s="136" t="s">
        <v>824</v>
      </c>
      <c r="B183" s="136" t="s">
        <v>825</v>
      </c>
      <c r="C183" s="128"/>
      <c r="D183" s="190">
        <v>765</v>
      </c>
      <c r="E183" s="190"/>
      <c r="F183" s="190"/>
    </row>
    <row r="184" spans="1:6" ht="18" customHeight="1">
      <c r="A184" s="136" t="s">
        <v>826</v>
      </c>
      <c r="B184" s="136" t="s">
        <v>827</v>
      </c>
      <c r="C184" s="128"/>
      <c r="D184" s="190">
        <v>305</v>
      </c>
      <c r="E184" s="190"/>
      <c r="F184" s="190"/>
    </row>
    <row r="185" spans="1:6" ht="18" customHeight="1">
      <c r="A185" s="136" t="s">
        <v>828</v>
      </c>
      <c r="B185" s="136" t="s">
        <v>829</v>
      </c>
      <c r="C185" s="128"/>
      <c r="D185" s="190">
        <v>412</v>
      </c>
      <c r="E185" s="190"/>
      <c r="F185" s="190"/>
    </row>
    <row r="186" spans="1:6" ht="18" customHeight="1">
      <c r="A186" s="136" t="s">
        <v>830</v>
      </c>
      <c r="B186" s="136" t="s">
        <v>831</v>
      </c>
      <c r="C186" s="128"/>
      <c r="D186" s="190">
        <v>1150</v>
      </c>
      <c r="E186" s="190"/>
      <c r="F186" s="190"/>
    </row>
    <row r="187" spans="1:6" ht="18" customHeight="1">
      <c r="A187" s="136" t="s">
        <v>832</v>
      </c>
      <c r="B187" s="136" t="s">
        <v>833</v>
      </c>
      <c r="C187" s="128"/>
      <c r="D187" s="190">
        <v>650</v>
      </c>
      <c r="E187" s="190"/>
      <c r="F187" s="190"/>
    </row>
    <row r="188" spans="1:6" ht="18" customHeight="1">
      <c r="A188" s="136" t="s">
        <v>834</v>
      </c>
      <c r="B188" s="136" t="s">
        <v>835</v>
      </c>
      <c r="C188" s="128"/>
      <c r="D188" s="190">
        <v>300</v>
      </c>
      <c r="E188" s="190"/>
      <c r="F188" s="190"/>
    </row>
    <row r="189" spans="1:6" ht="18" customHeight="1">
      <c r="A189" s="136" t="s">
        <v>836</v>
      </c>
      <c r="B189" s="136" t="s">
        <v>837</v>
      </c>
      <c r="C189" s="128"/>
      <c r="D189" s="190">
        <v>300</v>
      </c>
      <c r="E189" s="190"/>
      <c r="F189" s="190"/>
    </row>
    <row r="190" spans="1:6" ht="18" customHeight="1">
      <c r="A190" s="136" t="s">
        <v>838</v>
      </c>
      <c r="B190" s="136" t="s">
        <v>839</v>
      </c>
      <c r="C190" s="128"/>
      <c r="D190" s="190">
        <v>150</v>
      </c>
      <c r="E190" s="190"/>
      <c r="F190" s="190"/>
    </row>
    <row r="191" spans="1:6" ht="18" customHeight="1">
      <c r="A191" s="30"/>
      <c r="B191" s="128"/>
      <c r="C191" s="128"/>
      <c r="D191" s="190">
        <f>SUM(D9:D190)</f>
        <v>38042</v>
      </c>
      <c r="E191" s="190"/>
      <c r="F191" s="190"/>
    </row>
    <row r="192" spans="1:6" ht="7.9" customHeight="1">
      <c r="A192" s="129"/>
    </row>
    <row r="193" spans="1:8" ht="18" customHeight="1">
      <c r="A193" s="11" t="s">
        <v>470</v>
      </c>
    </row>
    <row r="194" spans="1:8" ht="7.9" customHeight="1">
      <c r="A194" s="13"/>
    </row>
    <row r="195" spans="1:8" ht="18" customHeight="1">
      <c r="A195" s="11" t="s">
        <v>471</v>
      </c>
      <c r="C195" s="11" t="s">
        <v>472</v>
      </c>
      <c r="D195" s="13"/>
    </row>
    <row r="196" spans="1:8" ht="7.9" customHeight="1">
      <c r="A196" s="8"/>
    </row>
    <row r="197" spans="1:8" ht="28.5" customHeight="1">
      <c r="A197" s="193" t="s">
        <v>66</v>
      </c>
      <c r="B197" s="193" t="s">
        <v>466</v>
      </c>
      <c r="C197" s="193" t="s">
        <v>468</v>
      </c>
      <c r="D197" s="195" t="s">
        <v>473</v>
      </c>
      <c r="E197" s="196"/>
      <c r="F197" s="196"/>
      <c r="G197" s="196"/>
      <c r="H197" s="197"/>
    </row>
    <row r="198" spans="1:8" ht="25.15" customHeight="1">
      <c r="A198" s="194"/>
      <c r="B198" s="194"/>
      <c r="C198" s="194" t="s">
        <v>468</v>
      </c>
      <c r="D198" s="130">
        <v>2016</v>
      </c>
      <c r="E198" s="130">
        <v>2017</v>
      </c>
      <c r="F198" s="130">
        <v>2018</v>
      </c>
      <c r="G198" s="130">
        <v>2019</v>
      </c>
      <c r="H198" s="130">
        <v>2020</v>
      </c>
    </row>
    <row r="199" spans="1:8" ht="18" customHeight="1">
      <c r="A199" s="128" t="s">
        <v>499</v>
      </c>
      <c r="B199" s="128" t="s">
        <v>500</v>
      </c>
      <c r="C199" s="131"/>
      <c r="D199" s="138">
        <f>D9*0.15</f>
        <v>34.5</v>
      </c>
      <c r="E199" s="139">
        <f>D9*0.19</f>
        <v>43.7</v>
      </c>
      <c r="F199" s="139">
        <f>D9*0.3</f>
        <v>69</v>
      </c>
      <c r="G199" s="139">
        <f>D9*0.33</f>
        <v>75.900000000000006</v>
      </c>
      <c r="H199" s="139">
        <f>D9*0.38</f>
        <v>87.4</v>
      </c>
    </row>
    <row r="200" spans="1:8" ht="18" customHeight="1">
      <c r="A200" s="128" t="s">
        <v>501</v>
      </c>
      <c r="B200" s="128" t="s">
        <v>502</v>
      </c>
      <c r="C200" s="131"/>
      <c r="D200" s="138">
        <f t="shared" ref="D200:D263" si="0">D10*0.15</f>
        <v>11.25</v>
      </c>
      <c r="E200" s="139">
        <f t="shared" ref="E200:E263" si="1">D10*0.19</f>
        <v>14.25</v>
      </c>
      <c r="F200" s="139">
        <f t="shared" ref="F200:F263" si="2">D10*0.3</f>
        <v>22.5</v>
      </c>
      <c r="G200" s="139">
        <f t="shared" ref="G200:G263" si="3">D10*0.33</f>
        <v>24.75</v>
      </c>
      <c r="H200" s="139">
        <f t="shared" ref="H200:H263" si="4">D10*0.38</f>
        <v>28.5</v>
      </c>
    </row>
    <row r="201" spans="1:8" ht="18" customHeight="1">
      <c r="A201" s="128" t="s">
        <v>503</v>
      </c>
      <c r="B201" s="128" t="s">
        <v>504</v>
      </c>
      <c r="C201" s="131"/>
      <c r="D201" s="138">
        <f t="shared" si="0"/>
        <v>33</v>
      </c>
      <c r="E201" s="139">
        <f t="shared" si="1"/>
        <v>41.8</v>
      </c>
      <c r="F201" s="139">
        <f t="shared" si="2"/>
        <v>66</v>
      </c>
      <c r="G201" s="139">
        <f t="shared" si="3"/>
        <v>72.600000000000009</v>
      </c>
      <c r="H201" s="139">
        <f t="shared" si="4"/>
        <v>83.6</v>
      </c>
    </row>
    <row r="202" spans="1:8" ht="18" customHeight="1">
      <c r="A202" s="136" t="s">
        <v>505</v>
      </c>
      <c r="B202" s="136" t="s">
        <v>506</v>
      </c>
      <c r="C202" s="131"/>
      <c r="D202" s="138">
        <f t="shared" si="0"/>
        <v>36</v>
      </c>
      <c r="E202" s="139">
        <f t="shared" si="1"/>
        <v>45.6</v>
      </c>
      <c r="F202" s="139">
        <f t="shared" si="2"/>
        <v>72</v>
      </c>
      <c r="G202" s="139">
        <f t="shared" si="3"/>
        <v>79.2</v>
      </c>
      <c r="H202" s="139">
        <f t="shared" si="4"/>
        <v>91.2</v>
      </c>
    </row>
    <row r="203" spans="1:8" ht="18" customHeight="1">
      <c r="A203" s="136" t="s">
        <v>507</v>
      </c>
      <c r="B203" s="136" t="s">
        <v>508</v>
      </c>
      <c r="C203" s="131"/>
      <c r="D203" s="138">
        <f t="shared" si="0"/>
        <v>11.25</v>
      </c>
      <c r="E203" s="139">
        <f t="shared" si="1"/>
        <v>14.25</v>
      </c>
      <c r="F203" s="139">
        <f t="shared" si="2"/>
        <v>22.5</v>
      </c>
      <c r="G203" s="139">
        <f t="shared" si="3"/>
        <v>24.75</v>
      </c>
      <c r="H203" s="139">
        <f t="shared" si="4"/>
        <v>28.5</v>
      </c>
    </row>
    <row r="204" spans="1:8" ht="18" customHeight="1">
      <c r="A204" s="136" t="s">
        <v>509</v>
      </c>
      <c r="B204" s="136" t="s">
        <v>510</v>
      </c>
      <c r="C204" s="131"/>
      <c r="D204" s="138">
        <f t="shared" si="0"/>
        <v>27.75</v>
      </c>
      <c r="E204" s="139">
        <f t="shared" si="1"/>
        <v>35.15</v>
      </c>
      <c r="F204" s="139">
        <f t="shared" si="2"/>
        <v>55.5</v>
      </c>
      <c r="G204" s="139">
        <f t="shared" si="3"/>
        <v>61.050000000000004</v>
      </c>
      <c r="H204" s="139">
        <f t="shared" si="4"/>
        <v>70.3</v>
      </c>
    </row>
    <row r="205" spans="1:8" ht="18" customHeight="1">
      <c r="A205" s="136" t="s">
        <v>511</v>
      </c>
      <c r="B205" s="136" t="s">
        <v>512</v>
      </c>
      <c r="C205" s="131"/>
      <c r="D205" s="138">
        <f t="shared" si="0"/>
        <v>9</v>
      </c>
      <c r="E205" s="139">
        <f t="shared" si="1"/>
        <v>11.4</v>
      </c>
      <c r="F205" s="139">
        <f t="shared" si="2"/>
        <v>18</v>
      </c>
      <c r="G205" s="139">
        <f t="shared" si="3"/>
        <v>19.8</v>
      </c>
      <c r="H205" s="139">
        <f t="shared" si="4"/>
        <v>22.8</v>
      </c>
    </row>
    <row r="206" spans="1:8" ht="18" customHeight="1">
      <c r="A206" s="136" t="s">
        <v>513</v>
      </c>
      <c r="B206" s="136" t="s">
        <v>514</v>
      </c>
      <c r="C206" s="131"/>
      <c r="D206" s="138">
        <f t="shared" si="0"/>
        <v>9.4499999999999993</v>
      </c>
      <c r="E206" s="139">
        <f t="shared" si="1"/>
        <v>11.97</v>
      </c>
      <c r="F206" s="139">
        <f t="shared" si="2"/>
        <v>18.899999999999999</v>
      </c>
      <c r="G206" s="139">
        <f t="shared" si="3"/>
        <v>20.790000000000003</v>
      </c>
      <c r="H206" s="139">
        <f t="shared" si="4"/>
        <v>23.94</v>
      </c>
    </row>
    <row r="207" spans="1:8" ht="18" customHeight="1">
      <c r="A207" s="136" t="s">
        <v>515</v>
      </c>
      <c r="B207" s="136" t="s">
        <v>516</v>
      </c>
      <c r="C207" s="131"/>
      <c r="D207" s="138">
        <f t="shared" si="0"/>
        <v>8.25</v>
      </c>
      <c r="E207" s="139">
        <f t="shared" si="1"/>
        <v>10.45</v>
      </c>
      <c r="F207" s="139">
        <f t="shared" si="2"/>
        <v>16.5</v>
      </c>
      <c r="G207" s="139">
        <f t="shared" si="3"/>
        <v>18.150000000000002</v>
      </c>
      <c r="H207" s="139">
        <f t="shared" si="4"/>
        <v>20.9</v>
      </c>
    </row>
    <row r="208" spans="1:8" ht="18" customHeight="1">
      <c r="A208" s="136" t="s">
        <v>517</v>
      </c>
      <c r="B208" s="136" t="s">
        <v>516</v>
      </c>
      <c r="C208" s="131"/>
      <c r="D208" s="138">
        <f t="shared" si="0"/>
        <v>6</v>
      </c>
      <c r="E208" s="139">
        <f t="shared" si="1"/>
        <v>7.6</v>
      </c>
      <c r="F208" s="139">
        <f t="shared" si="2"/>
        <v>12</v>
      </c>
      <c r="G208" s="139">
        <f t="shared" si="3"/>
        <v>13.200000000000001</v>
      </c>
      <c r="H208" s="139">
        <f t="shared" si="4"/>
        <v>15.2</v>
      </c>
    </row>
    <row r="209" spans="1:8" ht="18" customHeight="1">
      <c r="A209" s="136" t="s">
        <v>519</v>
      </c>
      <c r="B209" s="136" t="s">
        <v>520</v>
      </c>
      <c r="C209" s="131"/>
      <c r="D209" s="138">
        <f t="shared" si="0"/>
        <v>18</v>
      </c>
      <c r="E209" s="139">
        <f t="shared" si="1"/>
        <v>22.8</v>
      </c>
      <c r="F209" s="139">
        <f t="shared" si="2"/>
        <v>36</v>
      </c>
      <c r="G209" s="139">
        <f t="shared" si="3"/>
        <v>39.6</v>
      </c>
      <c r="H209" s="139">
        <f t="shared" si="4"/>
        <v>45.6</v>
      </c>
    </row>
    <row r="210" spans="1:8" ht="18" customHeight="1">
      <c r="A210" s="136" t="s">
        <v>521</v>
      </c>
      <c r="B210" s="136" t="s">
        <v>520</v>
      </c>
      <c r="C210" s="131"/>
      <c r="D210" s="138">
        <f t="shared" si="0"/>
        <v>12.75</v>
      </c>
      <c r="E210" s="139">
        <f t="shared" si="1"/>
        <v>16.149999999999999</v>
      </c>
      <c r="F210" s="139">
        <f t="shared" si="2"/>
        <v>25.5</v>
      </c>
      <c r="G210" s="139">
        <f t="shared" si="3"/>
        <v>28.05</v>
      </c>
      <c r="H210" s="139">
        <f t="shared" si="4"/>
        <v>32.299999999999997</v>
      </c>
    </row>
    <row r="211" spans="1:8" ht="18" customHeight="1">
      <c r="A211" s="136" t="s">
        <v>522</v>
      </c>
      <c r="B211" s="136" t="s">
        <v>520</v>
      </c>
      <c r="C211" s="131"/>
      <c r="D211" s="138">
        <f t="shared" si="0"/>
        <v>30.75</v>
      </c>
      <c r="E211" s="139">
        <f t="shared" si="1"/>
        <v>38.950000000000003</v>
      </c>
      <c r="F211" s="139">
        <f t="shared" si="2"/>
        <v>61.5</v>
      </c>
      <c r="G211" s="139">
        <f t="shared" si="3"/>
        <v>67.650000000000006</v>
      </c>
      <c r="H211" s="139">
        <f t="shared" si="4"/>
        <v>77.900000000000006</v>
      </c>
    </row>
    <row r="212" spans="1:8" ht="18" customHeight="1">
      <c r="A212" s="136" t="s">
        <v>519</v>
      </c>
      <c r="B212" s="136" t="s">
        <v>520</v>
      </c>
      <c r="C212" s="131"/>
      <c r="D212" s="138">
        <f t="shared" si="0"/>
        <v>18.75</v>
      </c>
      <c r="E212" s="139">
        <f t="shared" si="1"/>
        <v>23.75</v>
      </c>
      <c r="F212" s="139">
        <f t="shared" si="2"/>
        <v>37.5</v>
      </c>
      <c r="G212" s="139">
        <f t="shared" si="3"/>
        <v>41.25</v>
      </c>
      <c r="H212" s="139">
        <f t="shared" si="4"/>
        <v>47.5</v>
      </c>
    </row>
    <row r="213" spans="1:8" ht="18" customHeight="1">
      <c r="A213" s="136" t="s">
        <v>523</v>
      </c>
      <c r="B213" s="136" t="s">
        <v>524</v>
      </c>
      <c r="C213" s="131"/>
      <c r="D213" s="138">
        <f t="shared" si="0"/>
        <v>27.75</v>
      </c>
      <c r="E213" s="139">
        <f t="shared" si="1"/>
        <v>35.15</v>
      </c>
      <c r="F213" s="139">
        <f t="shared" si="2"/>
        <v>55.5</v>
      </c>
      <c r="G213" s="139">
        <f t="shared" si="3"/>
        <v>61.050000000000004</v>
      </c>
      <c r="H213" s="139">
        <f t="shared" si="4"/>
        <v>70.3</v>
      </c>
    </row>
    <row r="214" spans="1:8" ht="18" customHeight="1">
      <c r="A214" s="136" t="s">
        <v>525</v>
      </c>
      <c r="B214" s="136" t="s">
        <v>526</v>
      </c>
      <c r="C214" s="131"/>
      <c r="D214" s="138">
        <f t="shared" si="0"/>
        <v>37.5</v>
      </c>
      <c r="E214" s="139">
        <f t="shared" si="1"/>
        <v>47.5</v>
      </c>
      <c r="F214" s="139">
        <f t="shared" si="2"/>
        <v>75</v>
      </c>
      <c r="G214" s="139">
        <f t="shared" si="3"/>
        <v>82.5</v>
      </c>
      <c r="H214" s="139">
        <f t="shared" si="4"/>
        <v>95</v>
      </c>
    </row>
    <row r="215" spans="1:8" ht="18" customHeight="1">
      <c r="A215" s="136" t="s">
        <v>527</v>
      </c>
      <c r="B215" s="136" t="s">
        <v>526</v>
      </c>
      <c r="C215" s="131"/>
      <c r="D215" s="138">
        <f t="shared" si="0"/>
        <v>29.25</v>
      </c>
      <c r="E215" s="139">
        <f t="shared" si="1"/>
        <v>37.049999999999997</v>
      </c>
      <c r="F215" s="139">
        <f t="shared" si="2"/>
        <v>58.5</v>
      </c>
      <c r="G215" s="139">
        <f t="shared" si="3"/>
        <v>64.350000000000009</v>
      </c>
      <c r="H215" s="139">
        <f t="shared" si="4"/>
        <v>74.099999999999994</v>
      </c>
    </row>
    <row r="216" spans="1:8" ht="18" customHeight="1">
      <c r="A216" s="136" t="s">
        <v>528</v>
      </c>
      <c r="B216" s="136" t="s">
        <v>529</v>
      </c>
      <c r="C216" s="131"/>
      <c r="D216" s="138">
        <f t="shared" si="0"/>
        <v>14.25</v>
      </c>
      <c r="E216" s="139">
        <f t="shared" si="1"/>
        <v>18.05</v>
      </c>
      <c r="F216" s="139">
        <f t="shared" si="2"/>
        <v>28.5</v>
      </c>
      <c r="G216" s="139">
        <f t="shared" si="3"/>
        <v>31.35</v>
      </c>
      <c r="H216" s="139">
        <f t="shared" si="4"/>
        <v>36.1</v>
      </c>
    </row>
    <row r="217" spans="1:8" ht="18" customHeight="1">
      <c r="A217" s="136" t="s">
        <v>530</v>
      </c>
      <c r="B217" s="136" t="s">
        <v>531</v>
      </c>
      <c r="C217" s="131"/>
      <c r="D217" s="138">
        <f t="shared" si="0"/>
        <v>20.25</v>
      </c>
      <c r="E217" s="139">
        <f t="shared" si="1"/>
        <v>25.65</v>
      </c>
      <c r="F217" s="139">
        <f t="shared" si="2"/>
        <v>40.5</v>
      </c>
      <c r="G217" s="139">
        <f t="shared" si="3"/>
        <v>44.550000000000004</v>
      </c>
      <c r="H217" s="139">
        <f t="shared" si="4"/>
        <v>51.3</v>
      </c>
    </row>
    <row r="218" spans="1:8" ht="18" customHeight="1">
      <c r="A218" s="136" t="s">
        <v>532</v>
      </c>
      <c r="B218" s="136" t="s">
        <v>533</v>
      </c>
      <c r="C218" s="131"/>
      <c r="D218" s="138">
        <f t="shared" si="0"/>
        <v>15.75</v>
      </c>
      <c r="E218" s="139">
        <f t="shared" si="1"/>
        <v>19.95</v>
      </c>
      <c r="F218" s="139">
        <f t="shared" si="2"/>
        <v>31.5</v>
      </c>
      <c r="G218" s="139">
        <f t="shared" si="3"/>
        <v>34.65</v>
      </c>
      <c r="H218" s="139">
        <f t="shared" si="4"/>
        <v>39.9</v>
      </c>
    </row>
    <row r="219" spans="1:8" ht="18" customHeight="1">
      <c r="A219" s="136" t="s">
        <v>534</v>
      </c>
      <c r="B219" s="136" t="s">
        <v>535</v>
      </c>
      <c r="C219" s="131"/>
      <c r="D219" s="138">
        <f t="shared" si="0"/>
        <v>16.5</v>
      </c>
      <c r="E219" s="139">
        <f t="shared" si="1"/>
        <v>20.9</v>
      </c>
      <c r="F219" s="139">
        <f t="shared" si="2"/>
        <v>33</v>
      </c>
      <c r="G219" s="139">
        <f t="shared" si="3"/>
        <v>36.300000000000004</v>
      </c>
      <c r="H219" s="139">
        <f t="shared" si="4"/>
        <v>41.8</v>
      </c>
    </row>
    <row r="220" spans="1:8" ht="18" customHeight="1">
      <c r="A220" s="136" t="s">
        <v>536</v>
      </c>
      <c r="B220" s="136" t="s">
        <v>537</v>
      </c>
      <c r="C220" s="131"/>
      <c r="D220" s="138">
        <f t="shared" si="0"/>
        <v>20.25</v>
      </c>
      <c r="E220" s="139">
        <f t="shared" si="1"/>
        <v>25.65</v>
      </c>
      <c r="F220" s="139">
        <f t="shared" si="2"/>
        <v>40.5</v>
      </c>
      <c r="G220" s="139">
        <f t="shared" si="3"/>
        <v>44.550000000000004</v>
      </c>
      <c r="H220" s="139">
        <f t="shared" si="4"/>
        <v>51.3</v>
      </c>
    </row>
    <row r="221" spans="1:8" ht="18" customHeight="1">
      <c r="A221" s="136" t="s">
        <v>538</v>
      </c>
      <c r="B221" s="136" t="s">
        <v>539</v>
      </c>
      <c r="C221" s="131"/>
      <c r="D221" s="138">
        <f t="shared" si="0"/>
        <v>14.25</v>
      </c>
      <c r="E221" s="139">
        <f t="shared" si="1"/>
        <v>18.05</v>
      </c>
      <c r="F221" s="139">
        <f t="shared" si="2"/>
        <v>28.5</v>
      </c>
      <c r="G221" s="139">
        <f t="shared" si="3"/>
        <v>31.35</v>
      </c>
      <c r="H221" s="139">
        <f t="shared" si="4"/>
        <v>36.1</v>
      </c>
    </row>
    <row r="222" spans="1:8" ht="18" customHeight="1">
      <c r="A222" s="136" t="s">
        <v>540</v>
      </c>
      <c r="B222" s="136" t="s">
        <v>541</v>
      </c>
      <c r="C222" s="131"/>
      <c r="D222" s="138">
        <f t="shared" si="0"/>
        <v>16.5</v>
      </c>
      <c r="E222" s="139">
        <f t="shared" si="1"/>
        <v>20.9</v>
      </c>
      <c r="F222" s="139">
        <f t="shared" si="2"/>
        <v>33</v>
      </c>
      <c r="G222" s="139">
        <f t="shared" si="3"/>
        <v>36.300000000000004</v>
      </c>
      <c r="H222" s="139">
        <f t="shared" si="4"/>
        <v>41.8</v>
      </c>
    </row>
    <row r="223" spans="1:8" ht="18" customHeight="1">
      <c r="A223" s="136" t="s">
        <v>542</v>
      </c>
      <c r="B223" s="136" t="s">
        <v>543</v>
      </c>
      <c r="C223" s="131"/>
      <c r="D223" s="138">
        <f t="shared" si="0"/>
        <v>13.5</v>
      </c>
      <c r="E223" s="139">
        <f t="shared" si="1"/>
        <v>17.100000000000001</v>
      </c>
      <c r="F223" s="139">
        <f t="shared" si="2"/>
        <v>27</v>
      </c>
      <c r="G223" s="139">
        <f t="shared" si="3"/>
        <v>29.700000000000003</v>
      </c>
      <c r="H223" s="139">
        <f t="shared" si="4"/>
        <v>34.200000000000003</v>
      </c>
    </row>
    <row r="224" spans="1:8" ht="18" customHeight="1">
      <c r="A224" s="136" t="s">
        <v>544</v>
      </c>
      <c r="B224" s="136" t="s">
        <v>543</v>
      </c>
      <c r="C224" s="131"/>
      <c r="D224" s="138">
        <f t="shared" si="0"/>
        <v>9.75</v>
      </c>
      <c r="E224" s="139">
        <f t="shared" si="1"/>
        <v>12.35</v>
      </c>
      <c r="F224" s="139">
        <f t="shared" si="2"/>
        <v>19.5</v>
      </c>
      <c r="G224" s="139">
        <f t="shared" si="3"/>
        <v>21.45</v>
      </c>
      <c r="H224" s="139">
        <f t="shared" si="4"/>
        <v>24.7</v>
      </c>
    </row>
    <row r="225" spans="1:8" ht="18" customHeight="1">
      <c r="A225" s="136" t="s">
        <v>545</v>
      </c>
      <c r="B225" s="136" t="s">
        <v>546</v>
      </c>
      <c r="C225" s="131"/>
      <c r="D225" s="138">
        <f t="shared" si="0"/>
        <v>37.5</v>
      </c>
      <c r="E225" s="139">
        <f t="shared" si="1"/>
        <v>47.5</v>
      </c>
      <c r="F225" s="139">
        <f t="shared" si="2"/>
        <v>75</v>
      </c>
      <c r="G225" s="139">
        <f t="shared" si="3"/>
        <v>82.5</v>
      </c>
      <c r="H225" s="139">
        <f t="shared" si="4"/>
        <v>95</v>
      </c>
    </row>
    <row r="226" spans="1:8" ht="18" customHeight="1">
      <c r="A226" s="136" t="s">
        <v>547</v>
      </c>
      <c r="B226" s="136" t="s">
        <v>548</v>
      </c>
      <c r="C226" s="131"/>
      <c r="D226" s="138">
        <f t="shared" si="0"/>
        <v>36</v>
      </c>
      <c r="E226" s="139">
        <f t="shared" si="1"/>
        <v>45.6</v>
      </c>
      <c r="F226" s="139">
        <f t="shared" si="2"/>
        <v>72</v>
      </c>
      <c r="G226" s="139">
        <f t="shared" si="3"/>
        <v>79.2</v>
      </c>
      <c r="H226" s="139">
        <f t="shared" si="4"/>
        <v>91.2</v>
      </c>
    </row>
    <row r="227" spans="1:8" ht="18" customHeight="1">
      <c r="A227" s="136" t="s">
        <v>549</v>
      </c>
      <c r="B227" s="136" t="s">
        <v>550</v>
      </c>
      <c r="C227" s="131"/>
      <c r="D227" s="138">
        <f t="shared" si="0"/>
        <v>27.75</v>
      </c>
      <c r="E227" s="139">
        <f t="shared" si="1"/>
        <v>35.15</v>
      </c>
      <c r="F227" s="139">
        <f t="shared" si="2"/>
        <v>55.5</v>
      </c>
      <c r="G227" s="139">
        <f t="shared" si="3"/>
        <v>61.050000000000004</v>
      </c>
      <c r="H227" s="139">
        <f t="shared" si="4"/>
        <v>70.3</v>
      </c>
    </row>
    <row r="228" spans="1:8" ht="18" customHeight="1">
      <c r="A228" s="136" t="s">
        <v>551</v>
      </c>
      <c r="B228" s="136" t="s">
        <v>552</v>
      </c>
      <c r="C228" s="131"/>
      <c r="D228" s="138">
        <f t="shared" si="0"/>
        <v>22.5</v>
      </c>
      <c r="E228" s="139">
        <f t="shared" si="1"/>
        <v>28.5</v>
      </c>
      <c r="F228" s="139">
        <f t="shared" si="2"/>
        <v>45</v>
      </c>
      <c r="G228" s="139">
        <f t="shared" si="3"/>
        <v>49.5</v>
      </c>
      <c r="H228" s="139">
        <f t="shared" si="4"/>
        <v>57</v>
      </c>
    </row>
    <row r="229" spans="1:8" ht="18" customHeight="1">
      <c r="A229" s="136" t="s">
        <v>553</v>
      </c>
      <c r="B229" s="136" t="s">
        <v>552</v>
      </c>
      <c r="C229" s="131"/>
      <c r="D229" s="138">
        <f t="shared" si="0"/>
        <v>21</v>
      </c>
      <c r="E229" s="139">
        <f t="shared" si="1"/>
        <v>26.6</v>
      </c>
      <c r="F229" s="139">
        <f t="shared" si="2"/>
        <v>42</v>
      </c>
      <c r="G229" s="139">
        <f t="shared" si="3"/>
        <v>46.2</v>
      </c>
      <c r="H229" s="139">
        <f t="shared" si="4"/>
        <v>53.2</v>
      </c>
    </row>
    <row r="230" spans="1:8" ht="18" customHeight="1">
      <c r="A230" s="136" t="s">
        <v>551</v>
      </c>
      <c r="B230" s="136" t="s">
        <v>552</v>
      </c>
      <c r="C230" s="131"/>
      <c r="D230" s="138">
        <f t="shared" si="0"/>
        <v>18.75</v>
      </c>
      <c r="E230" s="139">
        <f t="shared" si="1"/>
        <v>23.75</v>
      </c>
      <c r="F230" s="139">
        <f t="shared" si="2"/>
        <v>37.5</v>
      </c>
      <c r="G230" s="139">
        <f t="shared" si="3"/>
        <v>41.25</v>
      </c>
      <c r="H230" s="139">
        <f t="shared" si="4"/>
        <v>47.5</v>
      </c>
    </row>
    <row r="231" spans="1:8" ht="18" customHeight="1">
      <c r="A231" s="136" t="s">
        <v>554</v>
      </c>
      <c r="B231" s="136" t="s">
        <v>552</v>
      </c>
      <c r="C231" s="131"/>
      <c r="D231" s="138">
        <f t="shared" si="0"/>
        <v>20.25</v>
      </c>
      <c r="E231" s="139">
        <f t="shared" si="1"/>
        <v>25.65</v>
      </c>
      <c r="F231" s="139">
        <f t="shared" si="2"/>
        <v>40.5</v>
      </c>
      <c r="G231" s="139">
        <f t="shared" si="3"/>
        <v>44.550000000000004</v>
      </c>
      <c r="H231" s="139">
        <f t="shared" si="4"/>
        <v>51.3</v>
      </c>
    </row>
    <row r="232" spans="1:8" ht="18" customHeight="1">
      <c r="A232" s="136" t="s">
        <v>555</v>
      </c>
      <c r="B232" s="136" t="s">
        <v>556</v>
      </c>
      <c r="C232" s="131"/>
      <c r="D232" s="138">
        <f t="shared" si="0"/>
        <v>18</v>
      </c>
      <c r="E232" s="139">
        <f t="shared" si="1"/>
        <v>22.8</v>
      </c>
      <c r="F232" s="139">
        <f t="shared" si="2"/>
        <v>36</v>
      </c>
      <c r="G232" s="139">
        <f t="shared" si="3"/>
        <v>39.6</v>
      </c>
      <c r="H232" s="139">
        <f t="shared" si="4"/>
        <v>45.6</v>
      </c>
    </row>
    <row r="233" spans="1:8" ht="18" customHeight="1">
      <c r="A233" s="136" t="s">
        <v>557</v>
      </c>
      <c r="B233" s="136" t="s">
        <v>558</v>
      </c>
      <c r="C233" s="131"/>
      <c r="D233" s="138">
        <f t="shared" si="0"/>
        <v>33.75</v>
      </c>
      <c r="E233" s="139">
        <f t="shared" si="1"/>
        <v>42.75</v>
      </c>
      <c r="F233" s="139">
        <f t="shared" si="2"/>
        <v>67.5</v>
      </c>
      <c r="G233" s="139">
        <f t="shared" si="3"/>
        <v>74.25</v>
      </c>
      <c r="H233" s="139">
        <f t="shared" si="4"/>
        <v>85.5</v>
      </c>
    </row>
    <row r="234" spans="1:8" ht="18" customHeight="1">
      <c r="A234" s="136" t="s">
        <v>559</v>
      </c>
      <c r="B234" s="136" t="s">
        <v>560</v>
      </c>
      <c r="C234" s="131"/>
      <c r="D234" s="138">
        <f t="shared" si="0"/>
        <v>12</v>
      </c>
      <c r="E234" s="139">
        <f t="shared" si="1"/>
        <v>15.2</v>
      </c>
      <c r="F234" s="139">
        <f t="shared" si="2"/>
        <v>24</v>
      </c>
      <c r="G234" s="139">
        <f t="shared" si="3"/>
        <v>26.400000000000002</v>
      </c>
      <c r="H234" s="139">
        <f t="shared" si="4"/>
        <v>30.4</v>
      </c>
    </row>
    <row r="235" spans="1:8" ht="18" customHeight="1">
      <c r="A235" s="136" t="s">
        <v>561</v>
      </c>
      <c r="B235" s="136" t="s">
        <v>560</v>
      </c>
      <c r="C235" s="131"/>
      <c r="D235" s="138">
        <f t="shared" si="0"/>
        <v>12.75</v>
      </c>
      <c r="E235" s="139">
        <f t="shared" si="1"/>
        <v>16.149999999999999</v>
      </c>
      <c r="F235" s="139">
        <f t="shared" si="2"/>
        <v>25.5</v>
      </c>
      <c r="G235" s="139">
        <f t="shared" si="3"/>
        <v>28.05</v>
      </c>
      <c r="H235" s="139">
        <f t="shared" si="4"/>
        <v>32.299999999999997</v>
      </c>
    </row>
    <row r="236" spans="1:8" ht="18" customHeight="1">
      <c r="A236" s="136" t="s">
        <v>562</v>
      </c>
      <c r="B236" s="136" t="s">
        <v>560</v>
      </c>
      <c r="C236" s="131"/>
      <c r="D236" s="138">
        <f t="shared" si="0"/>
        <v>18.75</v>
      </c>
      <c r="E236" s="139">
        <f t="shared" si="1"/>
        <v>23.75</v>
      </c>
      <c r="F236" s="139">
        <f t="shared" si="2"/>
        <v>37.5</v>
      </c>
      <c r="G236" s="139">
        <f t="shared" si="3"/>
        <v>41.25</v>
      </c>
      <c r="H236" s="139">
        <f t="shared" si="4"/>
        <v>47.5</v>
      </c>
    </row>
    <row r="237" spans="1:8" ht="18" customHeight="1">
      <c r="A237" s="136" t="s">
        <v>563</v>
      </c>
      <c r="B237" s="136" t="s">
        <v>564</v>
      </c>
      <c r="C237" s="131"/>
      <c r="D237" s="138">
        <f t="shared" si="0"/>
        <v>22.5</v>
      </c>
      <c r="E237" s="139">
        <f t="shared" si="1"/>
        <v>28.5</v>
      </c>
      <c r="F237" s="139">
        <f t="shared" si="2"/>
        <v>45</v>
      </c>
      <c r="G237" s="139">
        <f t="shared" si="3"/>
        <v>49.5</v>
      </c>
      <c r="H237" s="139">
        <f t="shared" si="4"/>
        <v>57</v>
      </c>
    </row>
    <row r="238" spans="1:8" ht="18" customHeight="1">
      <c r="A238" s="136" t="s">
        <v>565</v>
      </c>
      <c r="B238" s="136" t="s">
        <v>564</v>
      </c>
      <c r="C238" s="131"/>
      <c r="D238" s="138">
        <f t="shared" si="0"/>
        <v>12.75</v>
      </c>
      <c r="E238" s="139">
        <f t="shared" si="1"/>
        <v>16.149999999999999</v>
      </c>
      <c r="F238" s="139">
        <f t="shared" si="2"/>
        <v>25.5</v>
      </c>
      <c r="G238" s="139">
        <f t="shared" si="3"/>
        <v>28.05</v>
      </c>
      <c r="H238" s="139">
        <f t="shared" si="4"/>
        <v>32.299999999999997</v>
      </c>
    </row>
    <row r="239" spans="1:8" ht="18" customHeight="1">
      <c r="A239" s="136" t="s">
        <v>566</v>
      </c>
      <c r="B239" s="136" t="s">
        <v>567</v>
      </c>
      <c r="C239" s="131"/>
      <c r="D239" s="138">
        <f t="shared" si="0"/>
        <v>8.25</v>
      </c>
      <c r="E239" s="139">
        <f t="shared" si="1"/>
        <v>10.45</v>
      </c>
      <c r="F239" s="139">
        <f t="shared" si="2"/>
        <v>16.5</v>
      </c>
      <c r="G239" s="139">
        <f t="shared" si="3"/>
        <v>18.150000000000002</v>
      </c>
      <c r="H239" s="139">
        <f t="shared" si="4"/>
        <v>20.9</v>
      </c>
    </row>
    <row r="240" spans="1:8" ht="18" customHeight="1">
      <c r="A240" s="136" t="s">
        <v>568</v>
      </c>
      <c r="B240" s="136" t="s">
        <v>569</v>
      </c>
      <c r="C240" s="131"/>
      <c r="D240" s="138">
        <f t="shared" si="0"/>
        <v>33</v>
      </c>
      <c r="E240" s="139">
        <f t="shared" si="1"/>
        <v>41.8</v>
      </c>
      <c r="F240" s="139">
        <f t="shared" si="2"/>
        <v>66</v>
      </c>
      <c r="G240" s="139">
        <f t="shared" si="3"/>
        <v>72.600000000000009</v>
      </c>
      <c r="H240" s="139">
        <f t="shared" si="4"/>
        <v>83.6</v>
      </c>
    </row>
    <row r="241" spans="1:8" ht="18" customHeight="1">
      <c r="A241" s="136" t="s">
        <v>570</v>
      </c>
      <c r="B241" s="136" t="s">
        <v>571</v>
      </c>
      <c r="C241" s="131"/>
      <c r="D241" s="138">
        <f t="shared" si="0"/>
        <v>18</v>
      </c>
      <c r="E241" s="139">
        <f t="shared" si="1"/>
        <v>22.8</v>
      </c>
      <c r="F241" s="139">
        <f t="shared" si="2"/>
        <v>36</v>
      </c>
      <c r="G241" s="139">
        <f t="shared" si="3"/>
        <v>39.6</v>
      </c>
      <c r="H241" s="139">
        <f t="shared" si="4"/>
        <v>45.6</v>
      </c>
    </row>
    <row r="242" spans="1:8" ht="18" customHeight="1">
      <c r="A242" s="136" t="s">
        <v>572</v>
      </c>
      <c r="B242" s="136" t="s">
        <v>573</v>
      </c>
      <c r="C242" s="131"/>
      <c r="D242" s="138">
        <f t="shared" si="0"/>
        <v>11.25</v>
      </c>
      <c r="E242" s="139">
        <f t="shared" si="1"/>
        <v>14.25</v>
      </c>
      <c r="F242" s="139">
        <f t="shared" si="2"/>
        <v>22.5</v>
      </c>
      <c r="G242" s="139">
        <f t="shared" si="3"/>
        <v>24.75</v>
      </c>
      <c r="H242" s="139">
        <f t="shared" si="4"/>
        <v>28.5</v>
      </c>
    </row>
    <row r="243" spans="1:8" ht="18" customHeight="1">
      <c r="A243" s="136" t="s">
        <v>574</v>
      </c>
      <c r="B243" s="136" t="s">
        <v>575</v>
      </c>
      <c r="C243" s="131"/>
      <c r="D243" s="138">
        <f t="shared" si="0"/>
        <v>30</v>
      </c>
      <c r="E243" s="139">
        <f t="shared" si="1"/>
        <v>38</v>
      </c>
      <c r="F243" s="139">
        <f t="shared" si="2"/>
        <v>60</v>
      </c>
      <c r="G243" s="139">
        <f t="shared" si="3"/>
        <v>66</v>
      </c>
      <c r="H243" s="139">
        <f t="shared" si="4"/>
        <v>76</v>
      </c>
    </row>
    <row r="244" spans="1:8" ht="18" customHeight="1">
      <c r="A244" s="136" t="s">
        <v>576</v>
      </c>
      <c r="B244" s="136" t="s">
        <v>577</v>
      </c>
      <c r="C244" s="131"/>
      <c r="D244" s="138">
        <f t="shared" si="0"/>
        <v>8.25</v>
      </c>
      <c r="E244" s="139">
        <f t="shared" si="1"/>
        <v>10.45</v>
      </c>
      <c r="F244" s="139">
        <f t="shared" si="2"/>
        <v>16.5</v>
      </c>
      <c r="G244" s="139">
        <f t="shared" si="3"/>
        <v>18.150000000000002</v>
      </c>
      <c r="H244" s="139">
        <f t="shared" si="4"/>
        <v>20.9</v>
      </c>
    </row>
    <row r="245" spans="1:8" ht="18" customHeight="1">
      <c r="A245" s="136" t="s">
        <v>578</v>
      </c>
      <c r="B245" s="136" t="s">
        <v>577</v>
      </c>
      <c r="C245" s="131"/>
      <c r="D245" s="138">
        <f t="shared" si="0"/>
        <v>9.75</v>
      </c>
      <c r="E245" s="139">
        <f t="shared" si="1"/>
        <v>12.35</v>
      </c>
      <c r="F245" s="139">
        <f t="shared" si="2"/>
        <v>19.5</v>
      </c>
      <c r="G245" s="139">
        <f t="shared" si="3"/>
        <v>21.45</v>
      </c>
      <c r="H245" s="139">
        <f t="shared" si="4"/>
        <v>24.7</v>
      </c>
    </row>
    <row r="246" spans="1:8" ht="18" customHeight="1">
      <c r="A246" s="136" t="s">
        <v>579</v>
      </c>
      <c r="B246" s="136" t="s">
        <v>580</v>
      </c>
      <c r="C246" s="131"/>
      <c r="D246" s="138">
        <f t="shared" si="0"/>
        <v>8.25</v>
      </c>
      <c r="E246" s="139">
        <f t="shared" si="1"/>
        <v>10.45</v>
      </c>
      <c r="F246" s="139">
        <f t="shared" si="2"/>
        <v>16.5</v>
      </c>
      <c r="G246" s="139">
        <f t="shared" si="3"/>
        <v>18.150000000000002</v>
      </c>
      <c r="H246" s="139">
        <f t="shared" si="4"/>
        <v>20.9</v>
      </c>
    </row>
    <row r="247" spans="1:8" ht="18" customHeight="1">
      <c r="A247" s="136" t="s">
        <v>581</v>
      </c>
      <c r="B247" s="136" t="s">
        <v>582</v>
      </c>
      <c r="C247" s="131"/>
      <c r="D247" s="138">
        <f t="shared" si="0"/>
        <v>18.75</v>
      </c>
      <c r="E247" s="139">
        <f t="shared" si="1"/>
        <v>23.75</v>
      </c>
      <c r="F247" s="139">
        <f t="shared" si="2"/>
        <v>37.5</v>
      </c>
      <c r="G247" s="139">
        <f t="shared" si="3"/>
        <v>41.25</v>
      </c>
      <c r="H247" s="139">
        <f t="shared" si="4"/>
        <v>47.5</v>
      </c>
    </row>
    <row r="248" spans="1:8" ht="18" customHeight="1">
      <c r="A248" s="136" t="s">
        <v>583</v>
      </c>
      <c r="B248" s="136" t="s">
        <v>584</v>
      </c>
      <c r="C248" s="131"/>
      <c r="D248" s="138">
        <f t="shared" si="0"/>
        <v>20.25</v>
      </c>
      <c r="E248" s="139">
        <f t="shared" si="1"/>
        <v>25.65</v>
      </c>
      <c r="F248" s="139">
        <f t="shared" si="2"/>
        <v>40.5</v>
      </c>
      <c r="G248" s="139">
        <f t="shared" si="3"/>
        <v>44.550000000000004</v>
      </c>
      <c r="H248" s="139">
        <f t="shared" si="4"/>
        <v>51.3</v>
      </c>
    </row>
    <row r="249" spans="1:8" ht="18" customHeight="1">
      <c r="A249" s="136" t="s">
        <v>585</v>
      </c>
      <c r="B249" s="136" t="s">
        <v>586</v>
      </c>
      <c r="C249" s="131"/>
      <c r="D249" s="138">
        <f t="shared" si="0"/>
        <v>21</v>
      </c>
      <c r="E249" s="139">
        <f t="shared" si="1"/>
        <v>26.6</v>
      </c>
      <c r="F249" s="139">
        <f t="shared" si="2"/>
        <v>42</v>
      </c>
      <c r="G249" s="139">
        <f t="shared" si="3"/>
        <v>46.2</v>
      </c>
      <c r="H249" s="139">
        <f t="shared" si="4"/>
        <v>53.2</v>
      </c>
    </row>
    <row r="250" spans="1:8" ht="18" customHeight="1">
      <c r="A250" s="136" t="s">
        <v>587</v>
      </c>
      <c r="B250" s="136" t="s">
        <v>588</v>
      </c>
      <c r="C250" s="131"/>
      <c r="D250" s="138">
        <f t="shared" si="0"/>
        <v>22.5</v>
      </c>
      <c r="E250" s="139">
        <f t="shared" si="1"/>
        <v>28.5</v>
      </c>
      <c r="F250" s="139">
        <f t="shared" si="2"/>
        <v>45</v>
      </c>
      <c r="G250" s="139">
        <f t="shared" si="3"/>
        <v>49.5</v>
      </c>
      <c r="H250" s="139">
        <f t="shared" si="4"/>
        <v>57</v>
      </c>
    </row>
    <row r="251" spans="1:8" ht="18" customHeight="1">
      <c r="A251" s="136" t="s">
        <v>589</v>
      </c>
      <c r="B251" s="136" t="s">
        <v>590</v>
      </c>
      <c r="C251" s="131"/>
      <c r="D251" s="138">
        <f t="shared" si="0"/>
        <v>18.75</v>
      </c>
      <c r="E251" s="139">
        <f t="shared" si="1"/>
        <v>23.75</v>
      </c>
      <c r="F251" s="139">
        <f t="shared" si="2"/>
        <v>37.5</v>
      </c>
      <c r="G251" s="139">
        <f t="shared" si="3"/>
        <v>41.25</v>
      </c>
      <c r="H251" s="139">
        <f t="shared" si="4"/>
        <v>47.5</v>
      </c>
    </row>
    <row r="252" spans="1:8" ht="18" customHeight="1">
      <c r="A252" s="136" t="s">
        <v>591</v>
      </c>
      <c r="B252" s="136" t="s">
        <v>592</v>
      </c>
      <c r="C252" s="131"/>
      <c r="D252" s="138">
        <f t="shared" si="0"/>
        <v>30.75</v>
      </c>
      <c r="E252" s="139">
        <f t="shared" si="1"/>
        <v>38.950000000000003</v>
      </c>
      <c r="F252" s="139">
        <f t="shared" si="2"/>
        <v>61.5</v>
      </c>
      <c r="G252" s="139">
        <f t="shared" si="3"/>
        <v>67.650000000000006</v>
      </c>
      <c r="H252" s="139">
        <f t="shared" si="4"/>
        <v>77.900000000000006</v>
      </c>
    </row>
    <row r="253" spans="1:8" ht="18" customHeight="1">
      <c r="A253" s="136" t="s">
        <v>593</v>
      </c>
      <c r="B253" s="136" t="s">
        <v>594</v>
      </c>
      <c r="C253" s="131"/>
      <c r="D253" s="138">
        <f t="shared" si="0"/>
        <v>12.75</v>
      </c>
      <c r="E253" s="139">
        <f t="shared" si="1"/>
        <v>16.149999999999999</v>
      </c>
      <c r="F253" s="139">
        <f t="shared" si="2"/>
        <v>25.5</v>
      </c>
      <c r="G253" s="139">
        <f t="shared" si="3"/>
        <v>28.05</v>
      </c>
      <c r="H253" s="139">
        <f t="shared" si="4"/>
        <v>32.299999999999997</v>
      </c>
    </row>
    <row r="254" spans="1:8" ht="18" customHeight="1">
      <c r="A254" s="136" t="s">
        <v>595</v>
      </c>
      <c r="B254" s="136" t="s">
        <v>596</v>
      </c>
      <c r="C254" s="131"/>
      <c r="D254" s="138">
        <f t="shared" si="0"/>
        <v>8.6999999999999993</v>
      </c>
      <c r="E254" s="139">
        <f t="shared" si="1"/>
        <v>11.02</v>
      </c>
      <c r="F254" s="139">
        <f t="shared" si="2"/>
        <v>17.399999999999999</v>
      </c>
      <c r="G254" s="139">
        <f t="shared" si="3"/>
        <v>19.14</v>
      </c>
      <c r="H254" s="139">
        <f t="shared" si="4"/>
        <v>22.04</v>
      </c>
    </row>
    <row r="255" spans="1:8" ht="18" customHeight="1">
      <c r="A255" s="136" t="s">
        <v>597</v>
      </c>
      <c r="B255" s="136" t="s">
        <v>598</v>
      </c>
      <c r="C255" s="131"/>
      <c r="D255" s="138">
        <f t="shared" si="0"/>
        <v>37.5</v>
      </c>
      <c r="E255" s="139">
        <f t="shared" si="1"/>
        <v>47.5</v>
      </c>
      <c r="F255" s="139">
        <f t="shared" si="2"/>
        <v>75</v>
      </c>
      <c r="G255" s="139">
        <f t="shared" si="3"/>
        <v>82.5</v>
      </c>
      <c r="H255" s="139">
        <f t="shared" si="4"/>
        <v>95</v>
      </c>
    </row>
    <row r="256" spans="1:8" ht="18" customHeight="1">
      <c r="A256" s="136" t="s">
        <v>599</v>
      </c>
      <c r="B256" s="136" t="s">
        <v>600</v>
      </c>
      <c r="C256" s="131"/>
      <c r="D256" s="138">
        <f t="shared" si="0"/>
        <v>33</v>
      </c>
      <c r="E256" s="139">
        <f t="shared" si="1"/>
        <v>41.8</v>
      </c>
      <c r="F256" s="139">
        <f t="shared" si="2"/>
        <v>66</v>
      </c>
      <c r="G256" s="139">
        <f t="shared" si="3"/>
        <v>72.600000000000009</v>
      </c>
      <c r="H256" s="139">
        <f t="shared" si="4"/>
        <v>83.6</v>
      </c>
    </row>
    <row r="257" spans="1:8" ht="18" customHeight="1">
      <c r="A257" s="136" t="s">
        <v>601</v>
      </c>
      <c r="B257" s="136" t="s">
        <v>602</v>
      </c>
      <c r="C257" s="131"/>
      <c r="D257" s="138">
        <f t="shared" si="0"/>
        <v>35.25</v>
      </c>
      <c r="E257" s="139">
        <f t="shared" si="1"/>
        <v>44.65</v>
      </c>
      <c r="F257" s="139">
        <f t="shared" si="2"/>
        <v>70.5</v>
      </c>
      <c r="G257" s="139">
        <f t="shared" si="3"/>
        <v>77.55</v>
      </c>
      <c r="H257" s="139">
        <f t="shared" si="4"/>
        <v>89.3</v>
      </c>
    </row>
    <row r="258" spans="1:8" ht="18" customHeight="1">
      <c r="A258" s="136" t="s">
        <v>603</v>
      </c>
      <c r="B258" s="136" t="s">
        <v>604</v>
      </c>
      <c r="C258" s="131"/>
      <c r="D258" s="138">
        <f t="shared" si="0"/>
        <v>37.5</v>
      </c>
      <c r="E258" s="139">
        <f t="shared" si="1"/>
        <v>47.5</v>
      </c>
      <c r="F258" s="139">
        <f t="shared" si="2"/>
        <v>75</v>
      </c>
      <c r="G258" s="139">
        <f t="shared" si="3"/>
        <v>82.5</v>
      </c>
      <c r="H258" s="139">
        <f t="shared" si="4"/>
        <v>95</v>
      </c>
    </row>
    <row r="259" spans="1:8" ht="18" customHeight="1">
      <c r="A259" s="136" t="s">
        <v>605</v>
      </c>
      <c r="B259" s="136" t="s">
        <v>606</v>
      </c>
      <c r="C259" s="131"/>
      <c r="D259" s="138">
        <f t="shared" si="0"/>
        <v>27.75</v>
      </c>
      <c r="E259" s="139">
        <f t="shared" si="1"/>
        <v>35.15</v>
      </c>
      <c r="F259" s="139">
        <f t="shared" si="2"/>
        <v>55.5</v>
      </c>
      <c r="G259" s="139">
        <f t="shared" si="3"/>
        <v>61.050000000000004</v>
      </c>
      <c r="H259" s="139">
        <f t="shared" si="4"/>
        <v>70.3</v>
      </c>
    </row>
    <row r="260" spans="1:8" ht="18" customHeight="1">
      <c r="A260" s="136" t="s">
        <v>607</v>
      </c>
      <c r="B260" s="136" t="s">
        <v>608</v>
      </c>
      <c r="C260" s="131"/>
      <c r="D260" s="138">
        <f t="shared" si="0"/>
        <v>18</v>
      </c>
      <c r="E260" s="139">
        <f t="shared" si="1"/>
        <v>22.8</v>
      </c>
      <c r="F260" s="139">
        <f t="shared" si="2"/>
        <v>36</v>
      </c>
      <c r="G260" s="139">
        <f t="shared" si="3"/>
        <v>39.6</v>
      </c>
      <c r="H260" s="139">
        <f t="shared" si="4"/>
        <v>45.6</v>
      </c>
    </row>
    <row r="261" spans="1:8" ht="18" customHeight="1">
      <c r="A261" s="136" t="s">
        <v>609</v>
      </c>
      <c r="B261" s="136" t="s">
        <v>610</v>
      </c>
      <c r="C261" s="131"/>
      <c r="D261" s="138">
        <f t="shared" si="0"/>
        <v>20.25</v>
      </c>
      <c r="E261" s="139">
        <f t="shared" si="1"/>
        <v>25.65</v>
      </c>
      <c r="F261" s="139">
        <f t="shared" si="2"/>
        <v>40.5</v>
      </c>
      <c r="G261" s="139">
        <f t="shared" si="3"/>
        <v>44.550000000000004</v>
      </c>
      <c r="H261" s="139">
        <f t="shared" si="4"/>
        <v>51.3</v>
      </c>
    </row>
    <row r="262" spans="1:8" ht="18" customHeight="1">
      <c r="A262" s="136" t="s">
        <v>611</v>
      </c>
      <c r="B262" s="136" t="s">
        <v>612</v>
      </c>
      <c r="C262" s="131"/>
      <c r="D262" s="138">
        <f t="shared" si="0"/>
        <v>22.5</v>
      </c>
      <c r="E262" s="139">
        <f t="shared" si="1"/>
        <v>28.5</v>
      </c>
      <c r="F262" s="139">
        <f t="shared" si="2"/>
        <v>45</v>
      </c>
      <c r="G262" s="139">
        <f t="shared" si="3"/>
        <v>49.5</v>
      </c>
      <c r="H262" s="139">
        <f t="shared" si="4"/>
        <v>57</v>
      </c>
    </row>
    <row r="263" spans="1:8" ht="18" customHeight="1">
      <c r="A263" s="136" t="s">
        <v>613</v>
      </c>
      <c r="B263" s="136" t="s">
        <v>614</v>
      </c>
      <c r="C263" s="131"/>
      <c r="D263" s="138">
        <f t="shared" si="0"/>
        <v>33</v>
      </c>
      <c r="E263" s="139">
        <f t="shared" si="1"/>
        <v>41.8</v>
      </c>
      <c r="F263" s="139">
        <f t="shared" si="2"/>
        <v>66</v>
      </c>
      <c r="G263" s="139">
        <f t="shared" si="3"/>
        <v>72.600000000000009</v>
      </c>
      <c r="H263" s="139">
        <f t="shared" si="4"/>
        <v>83.6</v>
      </c>
    </row>
    <row r="264" spans="1:8" ht="18" customHeight="1">
      <c r="A264" s="136" t="s">
        <v>615</v>
      </c>
      <c r="B264" s="136" t="s">
        <v>616</v>
      </c>
      <c r="C264" s="131"/>
      <c r="D264" s="138">
        <f t="shared" ref="D264:D327" si="5">D74*0.15</f>
        <v>29.25</v>
      </c>
      <c r="E264" s="139">
        <f t="shared" ref="E264:E327" si="6">D74*0.19</f>
        <v>37.049999999999997</v>
      </c>
      <c r="F264" s="139">
        <f t="shared" ref="F264:F327" si="7">D74*0.3</f>
        <v>58.5</v>
      </c>
      <c r="G264" s="139">
        <f t="shared" ref="G264:G327" si="8">D74*0.33</f>
        <v>64.350000000000009</v>
      </c>
      <c r="H264" s="139">
        <f t="shared" ref="H264:H327" si="9">D74*0.38</f>
        <v>74.099999999999994</v>
      </c>
    </row>
    <row r="265" spans="1:8" ht="18" customHeight="1">
      <c r="A265" s="136" t="s">
        <v>617</v>
      </c>
      <c r="B265" s="136" t="s">
        <v>618</v>
      </c>
      <c r="C265" s="131"/>
      <c r="D265" s="138">
        <f t="shared" si="5"/>
        <v>18</v>
      </c>
      <c r="E265" s="139">
        <f t="shared" si="6"/>
        <v>22.8</v>
      </c>
      <c r="F265" s="139">
        <f t="shared" si="7"/>
        <v>36</v>
      </c>
      <c r="G265" s="139">
        <f t="shared" si="8"/>
        <v>39.6</v>
      </c>
      <c r="H265" s="139">
        <f t="shared" si="9"/>
        <v>45.6</v>
      </c>
    </row>
    <row r="266" spans="1:8" ht="18" customHeight="1">
      <c r="A266" s="136" t="s">
        <v>619</v>
      </c>
      <c r="B266" s="136" t="s">
        <v>620</v>
      </c>
      <c r="C266" s="131"/>
      <c r="D266" s="138">
        <f t="shared" si="5"/>
        <v>12.75</v>
      </c>
      <c r="E266" s="139">
        <f t="shared" si="6"/>
        <v>16.149999999999999</v>
      </c>
      <c r="F266" s="139">
        <f t="shared" si="7"/>
        <v>25.5</v>
      </c>
      <c r="G266" s="139">
        <f t="shared" si="8"/>
        <v>28.05</v>
      </c>
      <c r="H266" s="139">
        <f t="shared" si="9"/>
        <v>32.299999999999997</v>
      </c>
    </row>
    <row r="267" spans="1:8" ht="18" customHeight="1">
      <c r="A267" s="136" t="s">
        <v>621</v>
      </c>
      <c r="B267" s="136" t="s">
        <v>622</v>
      </c>
      <c r="C267" s="131"/>
      <c r="D267" s="138">
        <f t="shared" si="5"/>
        <v>11.25</v>
      </c>
      <c r="E267" s="139">
        <f t="shared" si="6"/>
        <v>14.25</v>
      </c>
      <c r="F267" s="139">
        <f t="shared" si="7"/>
        <v>22.5</v>
      </c>
      <c r="G267" s="139">
        <f t="shared" si="8"/>
        <v>24.75</v>
      </c>
      <c r="H267" s="139">
        <f t="shared" si="9"/>
        <v>28.5</v>
      </c>
    </row>
    <row r="268" spans="1:8" ht="18" customHeight="1">
      <c r="A268" s="136" t="s">
        <v>505</v>
      </c>
      <c r="B268" s="136" t="s">
        <v>623</v>
      </c>
      <c r="C268" s="131"/>
      <c r="D268" s="138">
        <f t="shared" si="5"/>
        <v>33</v>
      </c>
      <c r="E268" s="139">
        <f t="shared" si="6"/>
        <v>41.8</v>
      </c>
      <c r="F268" s="139">
        <f t="shared" si="7"/>
        <v>66</v>
      </c>
      <c r="G268" s="139">
        <f t="shared" si="8"/>
        <v>72.600000000000009</v>
      </c>
      <c r="H268" s="139">
        <f t="shared" si="9"/>
        <v>83.6</v>
      </c>
    </row>
    <row r="269" spans="1:8" ht="18" customHeight="1">
      <c r="A269" s="136" t="s">
        <v>624</v>
      </c>
      <c r="B269" s="136" t="s">
        <v>625</v>
      </c>
      <c r="C269" s="131"/>
      <c r="D269" s="138">
        <f t="shared" si="5"/>
        <v>12.75</v>
      </c>
      <c r="E269" s="139">
        <f t="shared" si="6"/>
        <v>16.149999999999999</v>
      </c>
      <c r="F269" s="139">
        <f t="shared" si="7"/>
        <v>25.5</v>
      </c>
      <c r="G269" s="139">
        <f t="shared" si="8"/>
        <v>28.05</v>
      </c>
      <c r="H269" s="139">
        <f t="shared" si="9"/>
        <v>32.299999999999997</v>
      </c>
    </row>
    <row r="270" spans="1:8" ht="18" customHeight="1">
      <c r="A270" s="136" t="s">
        <v>626</v>
      </c>
      <c r="B270" s="136" t="s">
        <v>627</v>
      </c>
      <c r="C270" s="131"/>
      <c r="D270" s="138">
        <f t="shared" si="5"/>
        <v>33</v>
      </c>
      <c r="E270" s="139">
        <f t="shared" si="6"/>
        <v>41.8</v>
      </c>
      <c r="F270" s="139">
        <f t="shared" si="7"/>
        <v>66</v>
      </c>
      <c r="G270" s="139">
        <f t="shared" si="8"/>
        <v>72.600000000000009</v>
      </c>
      <c r="H270" s="139">
        <f t="shared" si="9"/>
        <v>83.6</v>
      </c>
    </row>
    <row r="271" spans="1:8" ht="18" customHeight="1">
      <c r="A271" s="136" t="s">
        <v>628</v>
      </c>
      <c r="B271" s="136" t="s">
        <v>629</v>
      </c>
      <c r="C271" s="131"/>
      <c r="D271" s="138">
        <f t="shared" si="5"/>
        <v>31.5</v>
      </c>
      <c r="E271" s="139">
        <f t="shared" si="6"/>
        <v>39.9</v>
      </c>
      <c r="F271" s="139">
        <f t="shared" si="7"/>
        <v>63</v>
      </c>
      <c r="G271" s="139">
        <f t="shared" si="8"/>
        <v>69.3</v>
      </c>
      <c r="H271" s="139">
        <f t="shared" si="9"/>
        <v>79.8</v>
      </c>
    </row>
    <row r="272" spans="1:8" ht="18" customHeight="1">
      <c r="A272" s="136" t="s">
        <v>630</v>
      </c>
      <c r="B272" s="136" t="s">
        <v>631</v>
      </c>
      <c r="C272" s="131"/>
      <c r="D272" s="138">
        <f t="shared" si="5"/>
        <v>36.75</v>
      </c>
      <c r="E272" s="139">
        <f t="shared" si="6"/>
        <v>46.55</v>
      </c>
      <c r="F272" s="139">
        <f t="shared" si="7"/>
        <v>73.5</v>
      </c>
      <c r="G272" s="139">
        <f t="shared" si="8"/>
        <v>80.850000000000009</v>
      </c>
      <c r="H272" s="139">
        <f t="shared" si="9"/>
        <v>93.1</v>
      </c>
    </row>
    <row r="273" spans="1:8" ht="18" customHeight="1">
      <c r="A273" s="136" t="s">
        <v>632</v>
      </c>
      <c r="B273" s="136" t="s">
        <v>633</v>
      </c>
      <c r="C273" s="131"/>
      <c r="D273" s="138">
        <f t="shared" si="5"/>
        <v>18</v>
      </c>
      <c r="E273" s="139">
        <f t="shared" si="6"/>
        <v>22.8</v>
      </c>
      <c r="F273" s="139">
        <f t="shared" si="7"/>
        <v>36</v>
      </c>
      <c r="G273" s="139">
        <f t="shared" si="8"/>
        <v>39.6</v>
      </c>
      <c r="H273" s="139">
        <f t="shared" si="9"/>
        <v>45.6</v>
      </c>
    </row>
    <row r="274" spans="1:8" ht="18" customHeight="1">
      <c r="A274" s="136" t="s">
        <v>634</v>
      </c>
      <c r="B274" s="136" t="s">
        <v>635</v>
      </c>
      <c r="C274" s="131"/>
      <c r="D274" s="138">
        <f t="shared" si="5"/>
        <v>8.25</v>
      </c>
      <c r="E274" s="139">
        <f t="shared" si="6"/>
        <v>10.45</v>
      </c>
      <c r="F274" s="139">
        <f t="shared" si="7"/>
        <v>16.5</v>
      </c>
      <c r="G274" s="139">
        <f t="shared" si="8"/>
        <v>18.150000000000002</v>
      </c>
      <c r="H274" s="139">
        <f t="shared" si="9"/>
        <v>20.9</v>
      </c>
    </row>
    <row r="275" spans="1:8" ht="18" customHeight="1">
      <c r="A275" s="136" t="s">
        <v>636</v>
      </c>
      <c r="B275" s="136" t="s">
        <v>637</v>
      </c>
      <c r="C275" s="131"/>
      <c r="D275" s="138">
        <f t="shared" si="5"/>
        <v>18</v>
      </c>
      <c r="E275" s="139">
        <f t="shared" si="6"/>
        <v>22.8</v>
      </c>
      <c r="F275" s="139">
        <f t="shared" si="7"/>
        <v>36</v>
      </c>
      <c r="G275" s="139">
        <f t="shared" si="8"/>
        <v>39.6</v>
      </c>
      <c r="H275" s="139">
        <f t="shared" si="9"/>
        <v>45.6</v>
      </c>
    </row>
    <row r="276" spans="1:8" ht="18" customHeight="1">
      <c r="A276" s="136" t="s">
        <v>638</v>
      </c>
      <c r="B276" s="136" t="s">
        <v>639</v>
      </c>
      <c r="C276" s="131"/>
      <c r="D276" s="138">
        <f t="shared" si="5"/>
        <v>15</v>
      </c>
      <c r="E276" s="139">
        <f t="shared" si="6"/>
        <v>19</v>
      </c>
      <c r="F276" s="139">
        <f t="shared" si="7"/>
        <v>30</v>
      </c>
      <c r="G276" s="139">
        <f t="shared" si="8"/>
        <v>33</v>
      </c>
      <c r="H276" s="139">
        <f t="shared" si="9"/>
        <v>38</v>
      </c>
    </row>
    <row r="277" spans="1:8" ht="18" customHeight="1">
      <c r="A277" s="136" t="s">
        <v>640</v>
      </c>
      <c r="B277" s="136" t="s">
        <v>641</v>
      </c>
      <c r="C277" s="131"/>
      <c r="D277" s="138">
        <f t="shared" si="5"/>
        <v>37.5</v>
      </c>
      <c r="E277" s="139">
        <f t="shared" si="6"/>
        <v>47.5</v>
      </c>
      <c r="F277" s="139">
        <f t="shared" si="7"/>
        <v>75</v>
      </c>
      <c r="G277" s="139">
        <f t="shared" si="8"/>
        <v>82.5</v>
      </c>
      <c r="H277" s="139">
        <f t="shared" si="9"/>
        <v>95</v>
      </c>
    </row>
    <row r="278" spans="1:8" ht="18" customHeight="1">
      <c r="A278" s="136" t="s">
        <v>642</v>
      </c>
      <c r="B278" s="136" t="s">
        <v>643</v>
      </c>
      <c r="C278" s="131"/>
      <c r="D278" s="138">
        <f t="shared" si="5"/>
        <v>22.5</v>
      </c>
      <c r="E278" s="139">
        <f t="shared" si="6"/>
        <v>28.5</v>
      </c>
      <c r="F278" s="139">
        <f t="shared" si="7"/>
        <v>45</v>
      </c>
      <c r="G278" s="139">
        <f t="shared" si="8"/>
        <v>49.5</v>
      </c>
      <c r="H278" s="139">
        <f t="shared" si="9"/>
        <v>57</v>
      </c>
    </row>
    <row r="279" spans="1:8" ht="18" customHeight="1">
      <c r="A279" s="136" t="s">
        <v>644</v>
      </c>
      <c r="B279" s="136" t="s">
        <v>645</v>
      </c>
      <c r="C279" s="131"/>
      <c r="D279" s="138">
        <f t="shared" si="5"/>
        <v>26.25</v>
      </c>
      <c r="E279" s="139">
        <f t="shared" si="6"/>
        <v>33.25</v>
      </c>
      <c r="F279" s="139">
        <f t="shared" si="7"/>
        <v>52.5</v>
      </c>
      <c r="G279" s="139">
        <f t="shared" si="8"/>
        <v>57.75</v>
      </c>
      <c r="H279" s="139">
        <f t="shared" si="9"/>
        <v>66.5</v>
      </c>
    </row>
    <row r="280" spans="1:8" ht="18" customHeight="1">
      <c r="A280" s="136" t="s">
        <v>646</v>
      </c>
      <c r="B280" s="136" t="s">
        <v>647</v>
      </c>
      <c r="C280" s="131"/>
      <c r="D280" s="138">
        <f t="shared" si="5"/>
        <v>33</v>
      </c>
      <c r="E280" s="139">
        <f t="shared" si="6"/>
        <v>41.8</v>
      </c>
      <c r="F280" s="139">
        <f t="shared" si="7"/>
        <v>66</v>
      </c>
      <c r="G280" s="139">
        <f t="shared" si="8"/>
        <v>72.600000000000009</v>
      </c>
      <c r="H280" s="139">
        <f t="shared" si="9"/>
        <v>83.6</v>
      </c>
    </row>
    <row r="281" spans="1:8" ht="18" customHeight="1">
      <c r="A281" s="136" t="s">
        <v>648</v>
      </c>
      <c r="B281" s="136" t="s">
        <v>649</v>
      </c>
      <c r="C281" s="131"/>
      <c r="D281" s="138">
        <f t="shared" si="5"/>
        <v>27.75</v>
      </c>
      <c r="E281" s="139">
        <f t="shared" si="6"/>
        <v>35.15</v>
      </c>
      <c r="F281" s="139">
        <f t="shared" si="7"/>
        <v>55.5</v>
      </c>
      <c r="G281" s="139">
        <f t="shared" si="8"/>
        <v>61.050000000000004</v>
      </c>
      <c r="H281" s="139">
        <f t="shared" si="9"/>
        <v>70.3</v>
      </c>
    </row>
    <row r="282" spans="1:8" ht="18" customHeight="1">
      <c r="A282" s="136" t="s">
        <v>650</v>
      </c>
      <c r="B282" s="136" t="s">
        <v>651</v>
      </c>
      <c r="C282" s="131"/>
      <c r="D282" s="138">
        <f t="shared" si="5"/>
        <v>18</v>
      </c>
      <c r="E282" s="139">
        <f t="shared" si="6"/>
        <v>22.8</v>
      </c>
      <c r="F282" s="139">
        <f t="shared" si="7"/>
        <v>36</v>
      </c>
      <c r="G282" s="139">
        <f t="shared" si="8"/>
        <v>39.6</v>
      </c>
      <c r="H282" s="139">
        <f t="shared" si="9"/>
        <v>45.6</v>
      </c>
    </row>
    <row r="283" spans="1:8" ht="18" customHeight="1">
      <c r="A283" s="136" t="s">
        <v>652</v>
      </c>
      <c r="B283" s="136" t="s">
        <v>653</v>
      </c>
      <c r="C283" s="131"/>
      <c r="D283" s="138">
        <f t="shared" si="5"/>
        <v>23.25</v>
      </c>
      <c r="E283" s="139">
        <f t="shared" si="6"/>
        <v>29.45</v>
      </c>
      <c r="F283" s="139">
        <f t="shared" si="7"/>
        <v>46.5</v>
      </c>
      <c r="G283" s="139">
        <f t="shared" si="8"/>
        <v>51.150000000000006</v>
      </c>
      <c r="H283" s="139">
        <f t="shared" si="9"/>
        <v>58.9</v>
      </c>
    </row>
    <row r="284" spans="1:8" ht="18" customHeight="1">
      <c r="A284" s="136" t="s">
        <v>654</v>
      </c>
      <c r="B284" s="136" t="s">
        <v>655</v>
      </c>
      <c r="C284" s="131"/>
      <c r="D284" s="138">
        <f t="shared" si="5"/>
        <v>27.75</v>
      </c>
      <c r="E284" s="139">
        <f t="shared" si="6"/>
        <v>35.15</v>
      </c>
      <c r="F284" s="139">
        <f t="shared" si="7"/>
        <v>55.5</v>
      </c>
      <c r="G284" s="139">
        <f t="shared" si="8"/>
        <v>61.050000000000004</v>
      </c>
      <c r="H284" s="139">
        <f t="shared" si="9"/>
        <v>70.3</v>
      </c>
    </row>
    <row r="285" spans="1:8" ht="18" customHeight="1">
      <c r="A285" s="136" t="s">
        <v>656</v>
      </c>
      <c r="B285" s="136" t="s">
        <v>657</v>
      </c>
      <c r="C285" s="131"/>
      <c r="D285" s="138">
        <f t="shared" si="5"/>
        <v>22.5</v>
      </c>
      <c r="E285" s="139">
        <f t="shared" si="6"/>
        <v>28.5</v>
      </c>
      <c r="F285" s="139">
        <f t="shared" si="7"/>
        <v>45</v>
      </c>
      <c r="G285" s="139">
        <f t="shared" si="8"/>
        <v>49.5</v>
      </c>
      <c r="H285" s="139">
        <f t="shared" si="9"/>
        <v>57</v>
      </c>
    </row>
    <row r="286" spans="1:8" ht="18" customHeight="1">
      <c r="A286" s="136" t="s">
        <v>658</v>
      </c>
      <c r="B286" s="136" t="s">
        <v>659</v>
      </c>
      <c r="C286" s="131"/>
      <c r="D286" s="138">
        <f t="shared" si="5"/>
        <v>33.75</v>
      </c>
      <c r="E286" s="139">
        <f t="shared" si="6"/>
        <v>42.75</v>
      </c>
      <c r="F286" s="139">
        <f t="shared" si="7"/>
        <v>67.5</v>
      </c>
      <c r="G286" s="139">
        <f t="shared" si="8"/>
        <v>74.25</v>
      </c>
      <c r="H286" s="139">
        <f t="shared" si="9"/>
        <v>85.5</v>
      </c>
    </row>
    <row r="287" spans="1:8" ht="18" customHeight="1">
      <c r="A287" s="136" t="s">
        <v>660</v>
      </c>
      <c r="B287" s="136" t="s">
        <v>661</v>
      </c>
      <c r="C287" s="131"/>
      <c r="D287" s="138">
        <f t="shared" si="5"/>
        <v>37.5</v>
      </c>
      <c r="E287" s="139">
        <f t="shared" si="6"/>
        <v>47.5</v>
      </c>
      <c r="F287" s="139">
        <f t="shared" si="7"/>
        <v>75</v>
      </c>
      <c r="G287" s="139">
        <f t="shared" si="8"/>
        <v>82.5</v>
      </c>
      <c r="H287" s="139">
        <f t="shared" si="9"/>
        <v>95</v>
      </c>
    </row>
    <row r="288" spans="1:8" ht="18" customHeight="1">
      <c r="A288" s="136" t="s">
        <v>662</v>
      </c>
      <c r="B288" s="136" t="s">
        <v>663</v>
      </c>
      <c r="C288" s="131"/>
      <c r="D288" s="138">
        <f t="shared" si="5"/>
        <v>29.25</v>
      </c>
      <c r="E288" s="139">
        <f t="shared" si="6"/>
        <v>37.049999999999997</v>
      </c>
      <c r="F288" s="139">
        <f t="shared" si="7"/>
        <v>58.5</v>
      </c>
      <c r="G288" s="139">
        <f t="shared" si="8"/>
        <v>64.350000000000009</v>
      </c>
      <c r="H288" s="139">
        <f t="shared" si="9"/>
        <v>74.099999999999994</v>
      </c>
    </row>
    <row r="289" spans="1:8" ht="18" customHeight="1">
      <c r="A289" s="136" t="s">
        <v>664</v>
      </c>
      <c r="B289" s="136" t="s">
        <v>665</v>
      </c>
      <c r="C289" s="131"/>
      <c r="D289" s="138">
        <f t="shared" si="5"/>
        <v>31.5</v>
      </c>
      <c r="E289" s="139">
        <f t="shared" si="6"/>
        <v>39.9</v>
      </c>
      <c r="F289" s="139">
        <f t="shared" si="7"/>
        <v>63</v>
      </c>
      <c r="G289" s="139">
        <f t="shared" si="8"/>
        <v>69.3</v>
      </c>
      <c r="H289" s="139">
        <f t="shared" si="9"/>
        <v>79.8</v>
      </c>
    </row>
    <row r="290" spans="1:8" ht="18" customHeight="1">
      <c r="A290" s="136" t="s">
        <v>666</v>
      </c>
      <c r="B290" s="136" t="s">
        <v>667</v>
      </c>
      <c r="C290" s="131"/>
      <c r="D290" s="138">
        <f t="shared" si="5"/>
        <v>35.25</v>
      </c>
      <c r="E290" s="139">
        <f t="shared" si="6"/>
        <v>44.65</v>
      </c>
      <c r="F290" s="139">
        <f t="shared" si="7"/>
        <v>70.5</v>
      </c>
      <c r="G290" s="139">
        <f t="shared" si="8"/>
        <v>77.55</v>
      </c>
      <c r="H290" s="139">
        <f t="shared" si="9"/>
        <v>89.3</v>
      </c>
    </row>
    <row r="291" spans="1:8" ht="18" customHeight="1">
      <c r="A291" s="136" t="s">
        <v>668</v>
      </c>
      <c r="B291" s="136" t="s">
        <v>669</v>
      </c>
      <c r="C291" s="131"/>
      <c r="D291" s="138">
        <f t="shared" si="5"/>
        <v>15</v>
      </c>
      <c r="E291" s="139">
        <f t="shared" si="6"/>
        <v>19</v>
      </c>
      <c r="F291" s="139">
        <f t="shared" si="7"/>
        <v>30</v>
      </c>
      <c r="G291" s="139">
        <f t="shared" si="8"/>
        <v>33</v>
      </c>
      <c r="H291" s="139">
        <f t="shared" si="9"/>
        <v>38</v>
      </c>
    </row>
    <row r="292" spans="1:8" ht="18" customHeight="1">
      <c r="A292" s="136" t="s">
        <v>670</v>
      </c>
      <c r="B292" s="136" t="s">
        <v>671</v>
      </c>
      <c r="C292" s="131"/>
      <c r="D292" s="138">
        <f t="shared" si="5"/>
        <v>22.5</v>
      </c>
      <c r="E292" s="139">
        <f t="shared" si="6"/>
        <v>28.5</v>
      </c>
      <c r="F292" s="139">
        <f t="shared" si="7"/>
        <v>45</v>
      </c>
      <c r="G292" s="139">
        <f t="shared" si="8"/>
        <v>49.5</v>
      </c>
      <c r="H292" s="139">
        <f t="shared" si="9"/>
        <v>57</v>
      </c>
    </row>
    <row r="293" spans="1:8" ht="18" customHeight="1">
      <c r="A293" s="136" t="s">
        <v>672</v>
      </c>
      <c r="B293" s="136" t="s">
        <v>673</v>
      </c>
      <c r="C293" s="131"/>
      <c r="D293" s="138">
        <f t="shared" si="5"/>
        <v>19.5</v>
      </c>
      <c r="E293" s="139">
        <f t="shared" si="6"/>
        <v>24.7</v>
      </c>
      <c r="F293" s="139">
        <f t="shared" si="7"/>
        <v>39</v>
      </c>
      <c r="G293" s="139">
        <f t="shared" si="8"/>
        <v>42.9</v>
      </c>
      <c r="H293" s="139">
        <f t="shared" si="9"/>
        <v>49.4</v>
      </c>
    </row>
    <row r="294" spans="1:8" ht="18" customHeight="1">
      <c r="A294" s="136" t="s">
        <v>674</v>
      </c>
      <c r="B294" s="136" t="s">
        <v>675</v>
      </c>
      <c r="C294" s="131"/>
      <c r="D294" s="138">
        <f t="shared" si="5"/>
        <v>12.75</v>
      </c>
      <c r="E294" s="139">
        <f t="shared" si="6"/>
        <v>16.149999999999999</v>
      </c>
      <c r="F294" s="139">
        <f t="shared" si="7"/>
        <v>25.5</v>
      </c>
      <c r="G294" s="139">
        <f t="shared" si="8"/>
        <v>28.05</v>
      </c>
      <c r="H294" s="139">
        <f t="shared" si="9"/>
        <v>32.299999999999997</v>
      </c>
    </row>
    <row r="295" spans="1:8" ht="18" customHeight="1">
      <c r="A295" s="136" t="s">
        <v>676</v>
      </c>
      <c r="B295" s="136" t="s">
        <v>677</v>
      </c>
      <c r="C295" s="131"/>
      <c r="D295" s="138">
        <f t="shared" si="5"/>
        <v>9.75</v>
      </c>
      <c r="E295" s="139">
        <f t="shared" si="6"/>
        <v>12.35</v>
      </c>
      <c r="F295" s="139">
        <f t="shared" si="7"/>
        <v>19.5</v>
      </c>
      <c r="G295" s="139">
        <f t="shared" si="8"/>
        <v>21.45</v>
      </c>
      <c r="H295" s="139">
        <f t="shared" si="9"/>
        <v>24.7</v>
      </c>
    </row>
    <row r="296" spans="1:8" ht="18" customHeight="1">
      <c r="A296" s="136" t="s">
        <v>678</v>
      </c>
      <c r="B296" s="136" t="s">
        <v>679</v>
      </c>
      <c r="C296" s="131"/>
      <c r="D296" s="138">
        <f t="shared" si="5"/>
        <v>22.5</v>
      </c>
      <c r="E296" s="139">
        <f t="shared" si="6"/>
        <v>28.5</v>
      </c>
      <c r="F296" s="139">
        <f t="shared" si="7"/>
        <v>45</v>
      </c>
      <c r="G296" s="139">
        <f t="shared" si="8"/>
        <v>49.5</v>
      </c>
      <c r="H296" s="139">
        <f t="shared" si="9"/>
        <v>57</v>
      </c>
    </row>
    <row r="297" spans="1:8" ht="18" customHeight="1">
      <c r="A297" s="136" t="s">
        <v>680</v>
      </c>
      <c r="B297" s="136" t="s">
        <v>681</v>
      </c>
      <c r="C297" s="131"/>
      <c r="D297" s="138">
        <f t="shared" si="5"/>
        <v>20.25</v>
      </c>
      <c r="E297" s="139">
        <f t="shared" si="6"/>
        <v>25.65</v>
      </c>
      <c r="F297" s="139">
        <f t="shared" si="7"/>
        <v>40.5</v>
      </c>
      <c r="G297" s="139">
        <f t="shared" si="8"/>
        <v>44.550000000000004</v>
      </c>
      <c r="H297" s="139">
        <f t="shared" si="9"/>
        <v>51.3</v>
      </c>
    </row>
    <row r="298" spans="1:8" ht="18" customHeight="1">
      <c r="A298" s="136" t="s">
        <v>682</v>
      </c>
      <c r="B298" s="136" t="s">
        <v>683</v>
      </c>
      <c r="C298" s="131"/>
      <c r="D298" s="138">
        <f t="shared" si="5"/>
        <v>37.5</v>
      </c>
      <c r="E298" s="139">
        <f t="shared" si="6"/>
        <v>47.5</v>
      </c>
      <c r="F298" s="139">
        <f t="shared" si="7"/>
        <v>75</v>
      </c>
      <c r="G298" s="139">
        <f t="shared" si="8"/>
        <v>82.5</v>
      </c>
      <c r="H298" s="139">
        <f t="shared" si="9"/>
        <v>95</v>
      </c>
    </row>
    <row r="299" spans="1:8" ht="18" customHeight="1">
      <c r="A299" s="136" t="s">
        <v>684</v>
      </c>
      <c r="B299" s="136" t="s">
        <v>685</v>
      </c>
      <c r="C299" s="131"/>
      <c r="D299" s="138">
        <f t="shared" si="5"/>
        <v>33</v>
      </c>
      <c r="E299" s="139">
        <f t="shared" si="6"/>
        <v>41.8</v>
      </c>
      <c r="F299" s="139">
        <f t="shared" si="7"/>
        <v>66</v>
      </c>
      <c r="G299" s="139">
        <f t="shared" si="8"/>
        <v>72.600000000000009</v>
      </c>
      <c r="H299" s="139">
        <f t="shared" si="9"/>
        <v>83.6</v>
      </c>
    </row>
    <row r="300" spans="1:8" ht="18" customHeight="1">
      <c r="A300" s="136" t="s">
        <v>686</v>
      </c>
      <c r="B300" s="136" t="s">
        <v>687</v>
      </c>
      <c r="C300" s="131"/>
      <c r="D300" s="138">
        <f t="shared" si="5"/>
        <v>18</v>
      </c>
      <c r="E300" s="139">
        <f t="shared" si="6"/>
        <v>22.8</v>
      </c>
      <c r="F300" s="139">
        <f t="shared" si="7"/>
        <v>36</v>
      </c>
      <c r="G300" s="139">
        <f t="shared" si="8"/>
        <v>39.6</v>
      </c>
      <c r="H300" s="139">
        <f t="shared" si="9"/>
        <v>45.6</v>
      </c>
    </row>
    <row r="301" spans="1:8" ht="18" customHeight="1">
      <c r="A301" s="136" t="s">
        <v>688</v>
      </c>
      <c r="B301" s="136" t="s">
        <v>687</v>
      </c>
      <c r="C301" s="131"/>
      <c r="D301" s="138">
        <f t="shared" si="5"/>
        <v>22.5</v>
      </c>
      <c r="E301" s="139">
        <f t="shared" si="6"/>
        <v>28.5</v>
      </c>
      <c r="F301" s="139">
        <f t="shared" si="7"/>
        <v>45</v>
      </c>
      <c r="G301" s="139">
        <f t="shared" si="8"/>
        <v>49.5</v>
      </c>
      <c r="H301" s="139">
        <f t="shared" si="9"/>
        <v>57</v>
      </c>
    </row>
    <row r="302" spans="1:8" ht="18" customHeight="1">
      <c r="A302" s="136" t="s">
        <v>689</v>
      </c>
      <c r="B302" s="136" t="s">
        <v>687</v>
      </c>
      <c r="C302" s="131"/>
      <c r="D302" s="138">
        <f t="shared" si="5"/>
        <v>20.25</v>
      </c>
      <c r="E302" s="139">
        <f t="shared" si="6"/>
        <v>25.65</v>
      </c>
      <c r="F302" s="139">
        <f t="shared" si="7"/>
        <v>40.5</v>
      </c>
      <c r="G302" s="139">
        <f t="shared" si="8"/>
        <v>44.550000000000004</v>
      </c>
      <c r="H302" s="139">
        <f t="shared" si="9"/>
        <v>51.3</v>
      </c>
    </row>
    <row r="303" spans="1:8" ht="18" customHeight="1">
      <c r="A303" s="136" t="s">
        <v>690</v>
      </c>
      <c r="B303" s="136" t="s">
        <v>691</v>
      </c>
      <c r="C303" s="131"/>
      <c r="D303" s="138">
        <f t="shared" si="5"/>
        <v>19.5</v>
      </c>
      <c r="E303" s="139">
        <f t="shared" si="6"/>
        <v>24.7</v>
      </c>
      <c r="F303" s="139">
        <f t="shared" si="7"/>
        <v>39</v>
      </c>
      <c r="G303" s="139">
        <f t="shared" si="8"/>
        <v>42.9</v>
      </c>
      <c r="H303" s="139">
        <f t="shared" si="9"/>
        <v>49.4</v>
      </c>
    </row>
    <row r="304" spans="1:8" ht="18" customHeight="1">
      <c r="A304" s="136" t="s">
        <v>692</v>
      </c>
      <c r="B304" s="136" t="s">
        <v>693</v>
      </c>
      <c r="C304" s="131"/>
      <c r="D304" s="138">
        <f t="shared" si="5"/>
        <v>24.75</v>
      </c>
      <c r="E304" s="139">
        <f t="shared" si="6"/>
        <v>31.35</v>
      </c>
      <c r="F304" s="139">
        <f t="shared" si="7"/>
        <v>49.5</v>
      </c>
      <c r="G304" s="139">
        <f t="shared" si="8"/>
        <v>54.45</v>
      </c>
      <c r="H304" s="139">
        <f t="shared" si="9"/>
        <v>62.7</v>
      </c>
    </row>
    <row r="305" spans="1:8" ht="18" customHeight="1">
      <c r="A305" s="136" t="s">
        <v>694</v>
      </c>
      <c r="B305" s="136" t="s">
        <v>695</v>
      </c>
      <c r="C305" s="131"/>
      <c r="D305" s="138">
        <f t="shared" si="5"/>
        <v>33</v>
      </c>
      <c r="E305" s="139">
        <f t="shared" si="6"/>
        <v>41.8</v>
      </c>
      <c r="F305" s="139">
        <f t="shared" si="7"/>
        <v>66</v>
      </c>
      <c r="G305" s="139">
        <f t="shared" si="8"/>
        <v>72.600000000000009</v>
      </c>
      <c r="H305" s="139">
        <f t="shared" si="9"/>
        <v>83.6</v>
      </c>
    </row>
    <row r="306" spans="1:8" ht="18" customHeight="1">
      <c r="A306" s="136" t="s">
        <v>696</v>
      </c>
      <c r="B306" s="136" t="s">
        <v>697</v>
      </c>
      <c r="C306" s="131"/>
      <c r="D306" s="138">
        <f t="shared" si="5"/>
        <v>37.5</v>
      </c>
      <c r="E306" s="139">
        <f t="shared" si="6"/>
        <v>47.5</v>
      </c>
      <c r="F306" s="139">
        <f t="shared" si="7"/>
        <v>75</v>
      </c>
      <c r="G306" s="139">
        <f t="shared" si="8"/>
        <v>82.5</v>
      </c>
      <c r="H306" s="139">
        <f t="shared" si="9"/>
        <v>95</v>
      </c>
    </row>
    <row r="307" spans="1:8" ht="18" customHeight="1">
      <c r="A307" s="136" t="s">
        <v>698</v>
      </c>
      <c r="B307" s="136" t="s">
        <v>699</v>
      </c>
      <c r="C307" s="131"/>
      <c r="D307" s="138">
        <f t="shared" si="5"/>
        <v>22.5</v>
      </c>
      <c r="E307" s="139">
        <f t="shared" si="6"/>
        <v>28.5</v>
      </c>
      <c r="F307" s="139">
        <f t="shared" si="7"/>
        <v>45</v>
      </c>
      <c r="G307" s="139">
        <f t="shared" si="8"/>
        <v>49.5</v>
      </c>
      <c r="H307" s="139">
        <f t="shared" si="9"/>
        <v>57</v>
      </c>
    </row>
    <row r="308" spans="1:8" ht="18" customHeight="1">
      <c r="A308" s="136" t="s">
        <v>518</v>
      </c>
      <c r="B308" s="136" t="s">
        <v>700</v>
      </c>
      <c r="C308" s="131"/>
      <c r="D308" s="138">
        <f t="shared" si="5"/>
        <v>33</v>
      </c>
      <c r="E308" s="139">
        <f t="shared" si="6"/>
        <v>41.8</v>
      </c>
      <c r="F308" s="139">
        <f t="shared" si="7"/>
        <v>66</v>
      </c>
      <c r="G308" s="139">
        <f t="shared" si="8"/>
        <v>72.600000000000009</v>
      </c>
      <c r="H308" s="139">
        <f t="shared" si="9"/>
        <v>83.6</v>
      </c>
    </row>
    <row r="309" spans="1:8" ht="18" customHeight="1">
      <c r="A309" s="136" t="s">
        <v>701</v>
      </c>
      <c r="B309" s="136" t="s">
        <v>702</v>
      </c>
      <c r="C309" s="131"/>
      <c r="D309" s="138">
        <f t="shared" si="5"/>
        <v>37.5</v>
      </c>
      <c r="E309" s="139">
        <f t="shared" si="6"/>
        <v>47.5</v>
      </c>
      <c r="F309" s="139">
        <f t="shared" si="7"/>
        <v>75</v>
      </c>
      <c r="G309" s="139">
        <f t="shared" si="8"/>
        <v>82.5</v>
      </c>
      <c r="H309" s="139">
        <f t="shared" si="9"/>
        <v>95</v>
      </c>
    </row>
    <row r="310" spans="1:8" ht="18" customHeight="1">
      <c r="A310" s="136" t="s">
        <v>703</v>
      </c>
      <c r="B310" s="136" t="s">
        <v>704</v>
      </c>
      <c r="C310" s="131"/>
      <c r="D310" s="138">
        <f t="shared" si="5"/>
        <v>33</v>
      </c>
      <c r="E310" s="139">
        <f t="shared" si="6"/>
        <v>41.8</v>
      </c>
      <c r="F310" s="139">
        <f t="shared" si="7"/>
        <v>66</v>
      </c>
      <c r="G310" s="139">
        <f t="shared" si="8"/>
        <v>72.600000000000009</v>
      </c>
      <c r="H310" s="139">
        <f t="shared" si="9"/>
        <v>83.6</v>
      </c>
    </row>
    <row r="311" spans="1:8" ht="18" customHeight="1">
      <c r="A311" s="136" t="s">
        <v>705</v>
      </c>
      <c r="B311" s="136" t="s">
        <v>706</v>
      </c>
      <c r="C311" s="131"/>
      <c r="D311" s="138">
        <f t="shared" si="5"/>
        <v>31.5</v>
      </c>
      <c r="E311" s="139">
        <f t="shared" si="6"/>
        <v>39.9</v>
      </c>
      <c r="F311" s="139">
        <f t="shared" si="7"/>
        <v>63</v>
      </c>
      <c r="G311" s="139">
        <f t="shared" si="8"/>
        <v>69.3</v>
      </c>
      <c r="H311" s="139">
        <f t="shared" si="9"/>
        <v>79.8</v>
      </c>
    </row>
    <row r="312" spans="1:8" ht="18" customHeight="1">
      <c r="A312" s="136" t="s">
        <v>707</v>
      </c>
      <c r="B312" s="136" t="s">
        <v>708</v>
      </c>
      <c r="C312" s="131"/>
      <c r="D312" s="138">
        <f t="shared" si="5"/>
        <v>34.5</v>
      </c>
      <c r="E312" s="139">
        <f t="shared" si="6"/>
        <v>43.7</v>
      </c>
      <c r="F312" s="139">
        <f t="shared" si="7"/>
        <v>69</v>
      </c>
      <c r="G312" s="139">
        <f t="shared" si="8"/>
        <v>75.900000000000006</v>
      </c>
      <c r="H312" s="139">
        <f t="shared" si="9"/>
        <v>87.4</v>
      </c>
    </row>
    <row r="313" spans="1:8" ht="18" customHeight="1">
      <c r="A313" s="136" t="s">
        <v>709</v>
      </c>
      <c r="B313" s="136" t="s">
        <v>710</v>
      </c>
      <c r="C313" s="131"/>
      <c r="D313" s="138">
        <f t="shared" si="5"/>
        <v>27.75</v>
      </c>
      <c r="E313" s="139">
        <f t="shared" si="6"/>
        <v>35.15</v>
      </c>
      <c r="F313" s="139">
        <f t="shared" si="7"/>
        <v>55.5</v>
      </c>
      <c r="G313" s="139">
        <f t="shared" si="8"/>
        <v>61.050000000000004</v>
      </c>
      <c r="H313" s="139">
        <f t="shared" si="9"/>
        <v>70.3</v>
      </c>
    </row>
    <row r="314" spans="1:8" ht="18" customHeight="1">
      <c r="A314" s="136" t="s">
        <v>711</v>
      </c>
      <c r="B314" s="136" t="s">
        <v>712</v>
      </c>
      <c r="C314" s="131"/>
      <c r="D314" s="138">
        <f t="shared" si="5"/>
        <v>30</v>
      </c>
      <c r="E314" s="139">
        <f t="shared" si="6"/>
        <v>38</v>
      </c>
      <c r="F314" s="139">
        <f t="shared" si="7"/>
        <v>60</v>
      </c>
      <c r="G314" s="139">
        <f t="shared" si="8"/>
        <v>66</v>
      </c>
      <c r="H314" s="139">
        <f t="shared" si="9"/>
        <v>76</v>
      </c>
    </row>
    <row r="315" spans="1:8" ht="18" customHeight="1">
      <c r="A315" s="136" t="s">
        <v>713</v>
      </c>
      <c r="B315" s="136" t="s">
        <v>714</v>
      </c>
      <c r="C315" s="131"/>
      <c r="D315" s="138">
        <f t="shared" si="5"/>
        <v>33</v>
      </c>
      <c r="E315" s="139">
        <f t="shared" si="6"/>
        <v>41.8</v>
      </c>
      <c r="F315" s="139">
        <f t="shared" si="7"/>
        <v>66</v>
      </c>
      <c r="G315" s="139">
        <f t="shared" si="8"/>
        <v>72.600000000000009</v>
      </c>
      <c r="H315" s="139">
        <f t="shared" si="9"/>
        <v>83.6</v>
      </c>
    </row>
    <row r="316" spans="1:8" ht="18" customHeight="1">
      <c r="A316" s="136" t="s">
        <v>715</v>
      </c>
      <c r="B316" s="136" t="s">
        <v>716</v>
      </c>
      <c r="C316" s="131"/>
      <c r="D316" s="138">
        <f t="shared" si="5"/>
        <v>37.5</v>
      </c>
      <c r="E316" s="139">
        <f t="shared" si="6"/>
        <v>47.5</v>
      </c>
      <c r="F316" s="139">
        <f t="shared" si="7"/>
        <v>75</v>
      </c>
      <c r="G316" s="139">
        <f t="shared" si="8"/>
        <v>82.5</v>
      </c>
      <c r="H316" s="139">
        <f t="shared" si="9"/>
        <v>95</v>
      </c>
    </row>
    <row r="317" spans="1:8" ht="18" customHeight="1">
      <c r="A317" s="136" t="s">
        <v>717</v>
      </c>
      <c r="B317" s="136" t="s">
        <v>718</v>
      </c>
      <c r="C317" s="131"/>
      <c r="D317" s="138">
        <f t="shared" si="5"/>
        <v>24.75</v>
      </c>
      <c r="E317" s="139">
        <f t="shared" si="6"/>
        <v>31.35</v>
      </c>
      <c r="F317" s="139">
        <f t="shared" si="7"/>
        <v>49.5</v>
      </c>
      <c r="G317" s="139">
        <f t="shared" si="8"/>
        <v>54.45</v>
      </c>
      <c r="H317" s="139">
        <f t="shared" si="9"/>
        <v>62.7</v>
      </c>
    </row>
    <row r="318" spans="1:8" ht="18" customHeight="1">
      <c r="A318" s="136" t="s">
        <v>719</v>
      </c>
      <c r="B318" s="136" t="s">
        <v>720</v>
      </c>
      <c r="C318" s="131"/>
      <c r="D318" s="138">
        <f t="shared" si="5"/>
        <v>18</v>
      </c>
      <c r="E318" s="139">
        <f t="shared" si="6"/>
        <v>22.8</v>
      </c>
      <c r="F318" s="139">
        <f t="shared" si="7"/>
        <v>36</v>
      </c>
      <c r="G318" s="139">
        <f t="shared" si="8"/>
        <v>39.6</v>
      </c>
      <c r="H318" s="139">
        <f t="shared" si="9"/>
        <v>45.6</v>
      </c>
    </row>
    <row r="319" spans="1:8" ht="18" customHeight="1">
      <c r="A319" s="136" t="s">
        <v>721</v>
      </c>
      <c r="B319" s="136" t="s">
        <v>722</v>
      </c>
      <c r="C319" s="131"/>
      <c r="D319" s="138">
        <f t="shared" si="5"/>
        <v>31.5</v>
      </c>
      <c r="E319" s="139">
        <f t="shared" si="6"/>
        <v>39.9</v>
      </c>
      <c r="F319" s="139">
        <f t="shared" si="7"/>
        <v>63</v>
      </c>
      <c r="G319" s="139">
        <f t="shared" si="8"/>
        <v>69.3</v>
      </c>
      <c r="H319" s="139">
        <f t="shared" si="9"/>
        <v>79.8</v>
      </c>
    </row>
    <row r="320" spans="1:8" ht="18" customHeight="1">
      <c r="A320" s="136" t="s">
        <v>723</v>
      </c>
      <c r="B320" s="136" t="s">
        <v>724</v>
      </c>
      <c r="C320" s="131"/>
      <c r="D320" s="138">
        <f t="shared" si="5"/>
        <v>30.75</v>
      </c>
      <c r="E320" s="139">
        <f t="shared" si="6"/>
        <v>38.950000000000003</v>
      </c>
      <c r="F320" s="139">
        <f t="shared" si="7"/>
        <v>61.5</v>
      </c>
      <c r="G320" s="139">
        <f t="shared" si="8"/>
        <v>67.650000000000006</v>
      </c>
      <c r="H320" s="139">
        <f t="shared" si="9"/>
        <v>77.900000000000006</v>
      </c>
    </row>
    <row r="321" spans="1:8" ht="18" customHeight="1">
      <c r="A321" s="136" t="s">
        <v>725</v>
      </c>
      <c r="B321" s="136" t="s">
        <v>726</v>
      </c>
      <c r="C321" s="131"/>
      <c r="D321" s="138">
        <f t="shared" si="5"/>
        <v>27.75</v>
      </c>
      <c r="E321" s="139">
        <f t="shared" si="6"/>
        <v>35.15</v>
      </c>
      <c r="F321" s="139">
        <f t="shared" si="7"/>
        <v>55.5</v>
      </c>
      <c r="G321" s="139">
        <f t="shared" si="8"/>
        <v>61.050000000000004</v>
      </c>
      <c r="H321" s="139">
        <f t="shared" si="9"/>
        <v>70.3</v>
      </c>
    </row>
    <row r="322" spans="1:8" ht="18" customHeight="1">
      <c r="A322" s="136" t="s">
        <v>727</v>
      </c>
      <c r="B322" s="136" t="s">
        <v>728</v>
      </c>
      <c r="C322" s="131"/>
      <c r="D322" s="138">
        <f t="shared" si="5"/>
        <v>22.5</v>
      </c>
      <c r="E322" s="139">
        <f t="shared" si="6"/>
        <v>28.5</v>
      </c>
      <c r="F322" s="139">
        <f t="shared" si="7"/>
        <v>45</v>
      </c>
      <c r="G322" s="139">
        <f t="shared" si="8"/>
        <v>49.5</v>
      </c>
      <c r="H322" s="139">
        <f t="shared" si="9"/>
        <v>57</v>
      </c>
    </row>
    <row r="323" spans="1:8" ht="18" customHeight="1">
      <c r="A323" s="136" t="s">
        <v>729</v>
      </c>
      <c r="B323" s="136" t="s">
        <v>730</v>
      </c>
      <c r="C323" s="131"/>
      <c r="D323" s="138">
        <f t="shared" si="5"/>
        <v>27.75</v>
      </c>
      <c r="E323" s="139">
        <f t="shared" si="6"/>
        <v>35.15</v>
      </c>
      <c r="F323" s="139">
        <f t="shared" si="7"/>
        <v>55.5</v>
      </c>
      <c r="G323" s="139">
        <f t="shared" si="8"/>
        <v>61.050000000000004</v>
      </c>
      <c r="H323" s="139">
        <f t="shared" si="9"/>
        <v>70.3</v>
      </c>
    </row>
    <row r="324" spans="1:8" ht="18" customHeight="1">
      <c r="A324" s="136" t="s">
        <v>731</v>
      </c>
      <c r="B324" s="136" t="s">
        <v>732</v>
      </c>
      <c r="C324" s="131"/>
      <c r="D324" s="138">
        <f t="shared" si="5"/>
        <v>20.25</v>
      </c>
      <c r="E324" s="139">
        <f t="shared" si="6"/>
        <v>25.65</v>
      </c>
      <c r="F324" s="139">
        <f t="shared" si="7"/>
        <v>40.5</v>
      </c>
      <c r="G324" s="139">
        <f t="shared" si="8"/>
        <v>44.550000000000004</v>
      </c>
      <c r="H324" s="139">
        <f t="shared" si="9"/>
        <v>51.3</v>
      </c>
    </row>
    <row r="325" spans="1:8" ht="18" customHeight="1">
      <c r="A325" s="136" t="s">
        <v>733</v>
      </c>
      <c r="B325" s="136" t="s">
        <v>734</v>
      </c>
      <c r="C325" s="131"/>
      <c r="D325" s="138">
        <f t="shared" si="5"/>
        <v>27.75</v>
      </c>
      <c r="E325" s="139">
        <f t="shared" si="6"/>
        <v>35.15</v>
      </c>
      <c r="F325" s="139">
        <f t="shared" si="7"/>
        <v>55.5</v>
      </c>
      <c r="G325" s="139">
        <f t="shared" si="8"/>
        <v>61.050000000000004</v>
      </c>
      <c r="H325" s="139">
        <f t="shared" si="9"/>
        <v>70.3</v>
      </c>
    </row>
    <row r="326" spans="1:8" ht="18" customHeight="1">
      <c r="A326" s="136" t="s">
        <v>735</v>
      </c>
      <c r="B326" s="136" t="s">
        <v>736</v>
      </c>
      <c r="C326" s="131"/>
      <c r="D326" s="138">
        <f t="shared" si="5"/>
        <v>20.25</v>
      </c>
      <c r="E326" s="139">
        <f t="shared" si="6"/>
        <v>25.65</v>
      </c>
      <c r="F326" s="139">
        <f t="shared" si="7"/>
        <v>40.5</v>
      </c>
      <c r="G326" s="139">
        <f t="shared" si="8"/>
        <v>44.550000000000004</v>
      </c>
      <c r="H326" s="139">
        <f t="shared" si="9"/>
        <v>51.3</v>
      </c>
    </row>
    <row r="327" spans="1:8" ht="18" customHeight="1">
      <c r="A327" s="136" t="s">
        <v>737</v>
      </c>
      <c r="B327" s="136" t="s">
        <v>738</v>
      </c>
      <c r="C327" s="131"/>
      <c r="D327" s="138">
        <f t="shared" si="5"/>
        <v>18</v>
      </c>
      <c r="E327" s="139">
        <f t="shared" si="6"/>
        <v>22.8</v>
      </c>
      <c r="F327" s="139">
        <f t="shared" si="7"/>
        <v>36</v>
      </c>
      <c r="G327" s="139">
        <f t="shared" si="8"/>
        <v>39.6</v>
      </c>
      <c r="H327" s="139">
        <f t="shared" si="9"/>
        <v>45.6</v>
      </c>
    </row>
    <row r="328" spans="1:8" ht="18" customHeight="1">
      <c r="A328" s="136" t="s">
        <v>739</v>
      </c>
      <c r="B328" s="136" t="s">
        <v>740</v>
      </c>
      <c r="C328" s="131"/>
      <c r="D328" s="138">
        <f t="shared" ref="D328:D380" si="10">D138*0.15</f>
        <v>20.25</v>
      </c>
      <c r="E328" s="139">
        <f t="shared" ref="E328:E380" si="11">D138*0.19</f>
        <v>25.65</v>
      </c>
      <c r="F328" s="139">
        <f t="shared" ref="F328:F379" si="12">D138*0.3</f>
        <v>40.5</v>
      </c>
      <c r="G328" s="139">
        <f t="shared" ref="G328:G379" si="13">D138*0.33</f>
        <v>44.550000000000004</v>
      </c>
      <c r="H328" s="139">
        <f t="shared" ref="H328:H379" si="14">D138*0.38</f>
        <v>51.3</v>
      </c>
    </row>
    <row r="329" spans="1:8" ht="18" customHeight="1">
      <c r="A329" s="136" t="s">
        <v>741</v>
      </c>
      <c r="B329" s="136" t="s">
        <v>742</v>
      </c>
      <c r="C329" s="131"/>
      <c r="D329" s="138">
        <f t="shared" si="10"/>
        <v>23.25</v>
      </c>
      <c r="E329" s="139">
        <f t="shared" si="11"/>
        <v>29.45</v>
      </c>
      <c r="F329" s="139">
        <f t="shared" si="12"/>
        <v>46.5</v>
      </c>
      <c r="G329" s="139">
        <f t="shared" si="13"/>
        <v>51.150000000000006</v>
      </c>
      <c r="H329" s="139">
        <f t="shared" si="14"/>
        <v>58.9</v>
      </c>
    </row>
    <row r="330" spans="1:8" ht="18" customHeight="1">
      <c r="A330" s="136" t="s">
        <v>743</v>
      </c>
      <c r="B330" s="136" t="s">
        <v>744</v>
      </c>
      <c r="C330" s="131"/>
      <c r="D330" s="138">
        <f t="shared" si="10"/>
        <v>23.7</v>
      </c>
      <c r="E330" s="139">
        <f t="shared" si="11"/>
        <v>30.02</v>
      </c>
      <c r="F330" s="139">
        <f t="shared" si="12"/>
        <v>47.4</v>
      </c>
      <c r="G330" s="139">
        <f t="shared" si="13"/>
        <v>52.14</v>
      </c>
      <c r="H330" s="139">
        <f t="shared" si="14"/>
        <v>60.04</v>
      </c>
    </row>
    <row r="331" spans="1:8" ht="18" customHeight="1">
      <c r="A331" s="136" t="s">
        <v>745</v>
      </c>
      <c r="B331" s="136" t="s">
        <v>746</v>
      </c>
      <c r="C331" s="131"/>
      <c r="D331" s="138">
        <f t="shared" si="10"/>
        <v>9.75</v>
      </c>
      <c r="E331" s="139">
        <f t="shared" si="11"/>
        <v>12.35</v>
      </c>
      <c r="F331" s="139">
        <f t="shared" si="12"/>
        <v>19.5</v>
      </c>
      <c r="G331" s="139">
        <f t="shared" si="13"/>
        <v>21.45</v>
      </c>
      <c r="H331" s="139">
        <f t="shared" si="14"/>
        <v>24.7</v>
      </c>
    </row>
    <row r="332" spans="1:8" ht="18" customHeight="1">
      <c r="A332" s="136" t="s">
        <v>747</v>
      </c>
      <c r="B332" s="136" t="s">
        <v>748</v>
      </c>
      <c r="C332" s="131"/>
      <c r="D332" s="138">
        <f t="shared" si="10"/>
        <v>12.75</v>
      </c>
      <c r="E332" s="139">
        <f t="shared" si="11"/>
        <v>16.149999999999999</v>
      </c>
      <c r="F332" s="139">
        <f t="shared" si="12"/>
        <v>25.5</v>
      </c>
      <c r="G332" s="139">
        <f t="shared" si="13"/>
        <v>28.05</v>
      </c>
      <c r="H332" s="139">
        <f t="shared" si="14"/>
        <v>32.299999999999997</v>
      </c>
    </row>
    <row r="333" spans="1:8" ht="18" customHeight="1">
      <c r="A333" s="136" t="s">
        <v>749</v>
      </c>
      <c r="B333" s="136" t="s">
        <v>750</v>
      </c>
      <c r="C333" s="131"/>
      <c r="D333" s="138">
        <f t="shared" si="10"/>
        <v>14.25</v>
      </c>
      <c r="E333" s="139">
        <f t="shared" si="11"/>
        <v>18.05</v>
      </c>
      <c r="F333" s="139">
        <f t="shared" si="12"/>
        <v>28.5</v>
      </c>
      <c r="G333" s="139">
        <f t="shared" si="13"/>
        <v>31.35</v>
      </c>
      <c r="H333" s="139">
        <f t="shared" si="14"/>
        <v>36.1</v>
      </c>
    </row>
    <row r="334" spans="1:8" ht="18" customHeight="1">
      <c r="A334" s="136" t="s">
        <v>751</v>
      </c>
      <c r="B334" s="136" t="s">
        <v>752</v>
      </c>
      <c r="C334" s="131"/>
      <c r="D334" s="138">
        <f t="shared" si="10"/>
        <v>12.75</v>
      </c>
      <c r="E334" s="139">
        <f t="shared" si="11"/>
        <v>16.149999999999999</v>
      </c>
      <c r="F334" s="139">
        <f t="shared" si="12"/>
        <v>25.5</v>
      </c>
      <c r="G334" s="139">
        <f t="shared" si="13"/>
        <v>28.05</v>
      </c>
      <c r="H334" s="139">
        <f t="shared" si="14"/>
        <v>32.299999999999997</v>
      </c>
    </row>
    <row r="335" spans="1:8" ht="18" customHeight="1">
      <c r="A335" s="136" t="s">
        <v>753</v>
      </c>
      <c r="B335" s="136" t="s">
        <v>752</v>
      </c>
      <c r="C335" s="131"/>
      <c r="D335" s="138">
        <f t="shared" si="10"/>
        <v>14.25</v>
      </c>
      <c r="E335" s="139">
        <f t="shared" si="11"/>
        <v>18.05</v>
      </c>
      <c r="F335" s="139">
        <f t="shared" si="12"/>
        <v>28.5</v>
      </c>
      <c r="G335" s="139">
        <f t="shared" si="13"/>
        <v>31.35</v>
      </c>
      <c r="H335" s="139">
        <f t="shared" si="14"/>
        <v>36.1</v>
      </c>
    </row>
    <row r="336" spans="1:8" ht="18" customHeight="1">
      <c r="A336" s="136" t="s">
        <v>754</v>
      </c>
      <c r="B336" s="136" t="s">
        <v>755</v>
      </c>
      <c r="C336" s="131"/>
      <c r="D336" s="138">
        <f t="shared" si="10"/>
        <v>13.5</v>
      </c>
      <c r="E336" s="139">
        <f t="shared" si="11"/>
        <v>17.100000000000001</v>
      </c>
      <c r="F336" s="139">
        <f t="shared" si="12"/>
        <v>27</v>
      </c>
      <c r="G336" s="139">
        <f t="shared" si="13"/>
        <v>29.700000000000003</v>
      </c>
      <c r="H336" s="139">
        <f t="shared" si="14"/>
        <v>34.200000000000003</v>
      </c>
    </row>
    <row r="337" spans="1:8" ht="18" customHeight="1">
      <c r="A337" s="136" t="s">
        <v>756</v>
      </c>
      <c r="B337" s="136" t="s">
        <v>757</v>
      </c>
      <c r="C337" s="131"/>
      <c r="D337" s="138">
        <f t="shared" si="10"/>
        <v>14.25</v>
      </c>
      <c r="E337" s="139">
        <f t="shared" si="11"/>
        <v>18.05</v>
      </c>
      <c r="F337" s="139">
        <f t="shared" si="12"/>
        <v>28.5</v>
      </c>
      <c r="G337" s="139">
        <f t="shared" si="13"/>
        <v>31.35</v>
      </c>
      <c r="H337" s="139">
        <f t="shared" si="14"/>
        <v>36.1</v>
      </c>
    </row>
    <row r="338" spans="1:8" ht="18" customHeight="1">
      <c r="A338" s="136" t="s">
        <v>758</v>
      </c>
      <c r="B338" s="136" t="s">
        <v>759</v>
      </c>
      <c r="C338" s="131"/>
      <c r="D338" s="138">
        <f t="shared" si="10"/>
        <v>12</v>
      </c>
      <c r="E338" s="139">
        <f t="shared" si="11"/>
        <v>15.2</v>
      </c>
      <c r="F338" s="139">
        <f t="shared" si="12"/>
        <v>24</v>
      </c>
      <c r="G338" s="139">
        <f t="shared" si="13"/>
        <v>26.400000000000002</v>
      </c>
      <c r="H338" s="139">
        <f t="shared" si="14"/>
        <v>30.4</v>
      </c>
    </row>
    <row r="339" spans="1:8" ht="18" customHeight="1">
      <c r="A339" s="136" t="s">
        <v>760</v>
      </c>
      <c r="B339" s="136" t="s">
        <v>761</v>
      </c>
      <c r="C339" s="131"/>
      <c r="D339" s="138">
        <f t="shared" si="10"/>
        <v>11.25</v>
      </c>
      <c r="E339" s="139">
        <f t="shared" si="11"/>
        <v>14.25</v>
      </c>
      <c r="F339" s="139">
        <f t="shared" si="12"/>
        <v>22.5</v>
      </c>
      <c r="G339" s="139">
        <f t="shared" si="13"/>
        <v>24.75</v>
      </c>
      <c r="H339" s="139">
        <f t="shared" si="14"/>
        <v>28.5</v>
      </c>
    </row>
    <row r="340" spans="1:8" ht="18" customHeight="1">
      <c r="A340" s="136" t="s">
        <v>762</v>
      </c>
      <c r="B340" s="136" t="s">
        <v>763</v>
      </c>
      <c r="C340" s="131"/>
      <c r="D340" s="138">
        <f t="shared" si="10"/>
        <v>8.25</v>
      </c>
      <c r="E340" s="139">
        <f t="shared" si="11"/>
        <v>10.45</v>
      </c>
      <c r="F340" s="139">
        <f t="shared" si="12"/>
        <v>16.5</v>
      </c>
      <c r="G340" s="139">
        <f t="shared" si="13"/>
        <v>18.150000000000002</v>
      </c>
      <c r="H340" s="139">
        <f t="shared" si="14"/>
        <v>20.9</v>
      </c>
    </row>
    <row r="341" spans="1:8" ht="18" customHeight="1">
      <c r="A341" s="136" t="s">
        <v>764</v>
      </c>
      <c r="B341" s="136" t="s">
        <v>765</v>
      </c>
      <c r="C341" s="131"/>
      <c r="D341" s="138">
        <f t="shared" si="10"/>
        <v>7.5</v>
      </c>
      <c r="E341" s="139">
        <f t="shared" si="11"/>
        <v>9.5</v>
      </c>
      <c r="F341" s="139">
        <f t="shared" si="12"/>
        <v>15</v>
      </c>
      <c r="G341" s="139">
        <f t="shared" si="13"/>
        <v>16.5</v>
      </c>
      <c r="H341" s="139">
        <f t="shared" si="14"/>
        <v>19</v>
      </c>
    </row>
    <row r="342" spans="1:8" ht="18" customHeight="1">
      <c r="A342" s="136" t="s">
        <v>766</v>
      </c>
      <c r="B342" s="136" t="s">
        <v>767</v>
      </c>
      <c r="C342" s="131"/>
      <c r="D342" s="138">
        <f t="shared" si="10"/>
        <v>7.5</v>
      </c>
      <c r="E342" s="139">
        <f t="shared" si="11"/>
        <v>9.5</v>
      </c>
      <c r="F342" s="139">
        <f t="shared" si="12"/>
        <v>15</v>
      </c>
      <c r="G342" s="139">
        <f t="shared" si="13"/>
        <v>16.5</v>
      </c>
      <c r="H342" s="139">
        <f t="shared" si="14"/>
        <v>19</v>
      </c>
    </row>
    <row r="343" spans="1:8" ht="18" customHeight="1">
      <c r="A343" s="136" t="s">
        <v>768</v>
      </c>
      <c r="B343" s="136" t="s">
        <v>769</v>
      </c>
      <c r="C343" s="131"/>
      <c r="D343" s="138">
        <f t="shared" si="10"/>
        <v>8.25</v>
      </c>
      <c r="E343" s="139">
        <f t="shared" si="11"/>
        <v>10.45</v>
      </c>
      <c r="F343" s="139">
        <f t="shared" si="12"/>
        <v>16.5</v>
      </c>
      <c r="G343" s="139">
        <f t="shared" si="13"/>
        <v>18.150000000000002</v>
      </c>
      <c r="H343" s="139">
        <f t="shared" si="14"/>
        <v>20.9</v>
      </c>
    </row>
    <row r="344" spans="1:8" ht="18" customHeight="1">
      <c r="A344" s="136" t="s">
        <v>770</v>
      </c>
      <c r="B344" s="136" t="s">
        <v>771</v>
      </c>
      <c r="C344" s="131"/>
      <c r="D344" s="138">
        <f t="shared" si="10"/>
        <v>7.5</v>
      </c>
      <c r="E344" s="139">
        <f t="shared" si="11"/>
        <v>9.5</v>
      </c>
      <c r="F344" s="139">
        <f t="shared" si="12"/>
        <v>15</v>
      </c>
      <c r="G344" s="139">
        <f t="shared" si="13"/>
        <v>16.5</v>
      </c>
      <c r="H344" s="139">
        <f t="shared" si="14"/>
        <v>19</v>
      </c>
    </row>
    <row r="345" spans="1:8" ht="18" customHeight="1">
      <c r="A345" s="136" t="s">
        <v>772</v>
      </c>
      <c r="B345" s="136" t="s">
        <v>773</v>
      </c>
      <c r="C345" s="131"/>
      <c r="D345" s="138">
        <f t="shared" si="10"/>
        <v>18</v>
      </c>
      <c r="E345" s="139">
        <f t="shared" si="11"/>
        <v>22.8</v>
      </c>
      <c r="F345" s="139">
        <f t="shared" si="12"/>
        <v>36</v>
      </c>
      <c r="G345" s="139">
        <f t="shared" si="13"/>
        <v>39.6</v>
      </c>
      <c r="H345" s="139">
        <f t="shared" si="14"/>
        <v>45.6</v>
      </c>
    </row>
    <row r="346" spans="1:8" ht="18" customHeight="1">
      <c r="A346" s="136" t="s">
        <v>774</v>
      </c>
      <c r="B346" s="136" t="s">
        <v>775</v>
      </c>
      <c r="C346" s="131"/>
      <c r="D346" s="138">
        <f t="shared" si="10"/>
        <v>23.25</v>
      </c>
      <c r="E346" s="139">
        <f t="shared" si="11"/>
        <v>29.45</v>
      </c>
      <c r="F346" s="139">
        <f t="shared" si="12"/>
        <v>46.5</v>
      </c>
      <c r="G346" s="139">
        <f t="shared" si="13"/>
        <v>51.150000000000006</v>
      </c>
      <c r="H346" s="139">
        <f t="shared" si="14"/>
        <v>58.9</v>
      </c>
    </row>
    <row r="347" spans="1:8" ht="18" customHeight="1">
      <c r="A347" s="136" t="s">
        <v>776</v>
      </c>
      <c r="B347" s="136" t="s">
        <v>777</v>
      </c>
      <c r="C347" s="131"/>
      <c r="D347" s="138">
        <f t="shared" si="10"/>
        <v>30</v>
      </c>
      <c r="E347" s="139">
        <f t="shared" si="11"/>
        <v>38</v>
      </c>
      <c r="F347" s="139">
        <f t="shared" si="12"/>
        <v>60</v>
      </c>
      <c r="G347" s="139">
        <f t="shared" si="13"/>
        <v>66</v>
      </c>
      <c r="H347" s="139">
        <f t="shared" si="14"/>
        <v>76</v>
      </c>
    </row>
    <row r="348" spans="1:8" ht="18" customHeight="1">
      <c r="A348" s="136" t="s">
        <v>778</v>
      </c>
      <c r="B348" s="136" t="s">
        <v>779</v>
      </c>
      <c r="C348" s="131"/>
      <c r="D348" s="138">
        <f t="shared" si="10"/>
        <v>37.5</v>
      </c>
      <c r="E348" s="139">
        <f t="shared" si="11"/>
        <v>47.5</v>
      </c>
      <c r="F348" s="139">
        <f t="shared" si="12"/>
        <v>75</v>
      </c>
      <c r="G348" s="139">
        <f t="shared" si="13"/>
        <v>82.5</v>
      </c>
      <c r="H348" s="139">
        <f t="shared" si="14"/>
        <v>95</v>
      </c>
    </row>
    <row r="349" spans="1:8" ht="18" customHeight="1">
      <c r="A349" s="136" t="s">
        <v>780</v>
      </c>
      <c r="B349" s="136" t="s">
        <v>781</v>
      </c>
      <c r="C349" s="131"/>
      <c r="D349" s="138">
        <f t="shared" si="10"/>
        <v>22.5</v>
      </c>
      <c r="E349" s="139">
        <f t="shared" si="11"/>
        <v>28.5</v>
      </c>
      <c r="F349" s="139">
        <f t="shared" si="12"/>
        <v>45</v>
      </c>
      <c r="G349" s="139">
        <f t="shared" si="13"/>
        <v>49.5</v>
      </c>
      <c r="H349" s="139">
        <f t="shared" si="14"/>
        <v>57</v>
      </c>
    </row>
    <row r="350" spans="1:8" ht="18" customHeight="1">
      <c r="A350" s="136" t="s">
        <v>782</v>
      </c>
      <c r="B350" s="136" t="s">
        <v>783</v>
      </c>
      <c r="C350" s="131"/>
      <c r="D350" s="138">
        <f t="shared" si="10"/>
        <v>7.5</v>
      </c>
      <c r="E350" s="139">
        <f t="shared" si="11"/>
        <v>9.5</v>
      </c>
      <c r="F350" s="139">
        <f t="shared" si="12"/>
        <v>15</v>
      </c>
      <c r="G350" s="139">
        <f t="shared" si="13"/>
        <v>16.5</v>
      </c>
      <c r="H350" s="139">
        <f t="shared" si="14"/>
        <v>19</v>
      </c>
    </row>
    <row r="351" spans="1:8" ht="18" customHeight="1">
      <c r="A351" s="136" t="s">
        <v>784</v>
      </c>
      <c r="B351" s="136" t="s">
        <v>785</v>
      </c>
      <c r="C351" s="131"/>
      <c r="D351" s="138">
        <f t="shared" si="10"/>
        <v>8.25</v>
      </c>
      <c r="E351" s="139">
        <f t="shared" si="11"/>
        <v>10.45</v>
      </c>
      <c r="F351" s="139">
        <f t="shared" si="12"/>
        <v>16.5</v>
      </c>
      <c r="G351" s="139">
        <f t="shared" si="13"/>
        <v>18.150000000000002</v>
      </c>
      <c r="H351" s="139">
        <f t="shared" si="14"/>
        <v>20.9</v>
      </c>
    </row>
    <row r="352" spans="1:8" ht="18" customHeight="1">
      <c r="A352" s="136" t="s">
        <v>786</v>
      </c>
      <c r="B352" s="136" t="s">
        <v>785</v>
      </c>
      <c r="C352" s="131"/>
      <c r="D352" s="138">
        <f t="shared" si="10"/>
        <v>9</v>
      </c>
      <c r="E352" s="139">
        <f t="shared" si="11"/>
        <v>11.4</v>
      </c>
      <c r="F352" s="139">
        <f t="shared" si="12"/>
        <v>18</v>
      </c>
      <c r="G352" s="139">
        <f t="shared" si="13"/>
        <v>19.8</v>
      </c>
      <c r="H352" s="139">
        <f t="shared" si="14"/>
        <v>22.8</v>
      </c>
    </row>
    <row r="353" spans="1:8" ht="18" customHeight="1">
      <c r="A353" s="136" t="s">
        <v>787</v>
      </c>
      <c r="B353" s="136" t="s">
        <v>788</v>
      </c>
      <c r="C353" s="131"/>
      <c r="D353" s="138">
        <f t="shared" si="10"/>
        <v>10.5</v>
      </c>
      <c r="E353" s="139">
        <f t="shared" si="11"/>
        <v>13.3</v>
      </c>
      <c r="F353" s="139">
        <f t="shared" si="12"/>
        <v>21</v>
      </c>
      <c r="G353" s="139">
        <f t="shared" si="13"/>
        <v>23.1</v>
      </c>
      <c r="H353" s="139">
        <f t="shared" si="14"/>
        <v>26.6</v>
      </c>
    </row>
    <row r="354" spans="1:8" ht="18" customHeight="1">
      <c r="A354" s="136" t="s">
        <v>786</v>
      </c>
      <c r="B354" s="136" t="s">
        <v>789</v>
      </c>
      <c r="C354" s="131"/>
      <c r="D354" s="138">
        <f t="shared" si="10"/>
        <v>8.25</v>
      </c>
      <c r="E354" s="139">
        <f t="shared" si="11"/>
        <v>10.45</v>
      </c>
      <c r="F354" s="139">
        <f t="shared" si="12"/>
        <v>16.5</v>
      </c>
      <c r="G354" s="139">
        <f t="shared" si="13"/>
        <v>18.150000000000002</v>
      </c>
      <c r="H354" s="139">
        <f t="shared" si="14"/>
        <v>20.9</v>
      </c>
    </row>
    <row r="355" spans="1:8" ht="18" customHeight="1">
      <c r="A355" s="137" t="s">
        <v>790</v>
      </c>
      <c r="B355" s="136" t="s">
        <v>791</v>
      </c>
      <c r="C355" s="131"/>
      <c r="D355" s="138">
        <f t="shared" si="10"/>
        <v>12.9</v>
      </c>
      <c r="E355" s="139">
        <f t="shared" si="11"/>
        <v>16.34</v>
      </c>
      <c r="F355" s="139">
        <f t="shared" si="12"/>
        <v>25.8</v>
      </c>
      <c r="G355" s="139">
        <f t="shared" si="13"/>
        <v>28.380000000000003</v>
      </c>
      <c r="H355" s="139">
        <f t="shared" si="14"/>
        <v>32.68</v>
      </c>
    </row>
    <row r="356" spans="1:8" ht="18" customHeight="1">
      <c r="A356" s="136" t="s">
        <v>792</v>
      </c>
      <c r="B356" s="136" t="s">
        <v>793</v>
      </c>
      <c r="C356" s="131"/>
      <c r="D356" s="138">
        <f t="shared" si="10"/>
        <v>315</v>
      </c>
      <c r="E356" s="139">
        <f t="shared" si="11"/>
        <v>399</v>
      </c>
      <c r="F356" s="139">
        <f t="shared" si="12"/>
        <v>630</v>
      </c>
      <c r="G356" s="139">
        <f t="shared" si="13"/>
        <v>693</v>
      </c>
      <c r="H356" s="139">
        <f t="shared" si="14"/>
        <v>798</v>
      </c>
    </row>
    <row r="357" spans="1:8" ht="18" customHeight="1">
      <c r="A357" s="136" t="s">
        <v>794</v>
      </c>
      <c r="B357" s="136" t="s">
        <v>795</v>
      </c>
      <c r="C357" s="131"/>
      <c r="D357" s="138">
        <f t="shared" si="10"/>
        <v>42</v>
      </c>
      <c r="E357" s="139">
        <f t="shared" si="11"/>
        <v>53.2</v>
      </c>
      <c r="F357" s="139">
        <f t="shared" si="12"/>
        <v>84</v>
      </c>
      <c r="G357" s="139">
        <f t="shared" si="13"/>
        <v>92.4</v>
      </c>
      <c r="H357" s="139">
        <f t="shared" si="14"/>
        <v>106.4</v>
      </c>
    </row>
    <row r="358" spans="1:8" ht="18" customHeight="1">
      <c r="A358" s="136" t="s">
        <v>796</v>
      </c>
      <c r="B358" s="136" t="s">
        <v>797</v>
      </c>
      <c r="C358" s="131"/>
      <c r="D358" s="138">
        <f t="shared" si="10"/>
        <v>46.5</v>
      </c>
      <c r="E358" s="139">
        <f t="shared" si="11"/>
        <v>58.9</v>
      </c>
      <c r="F358" s="139">
        <f t="shared" si="12"/>
        <v>93</v>
      </c>
      <c r="G358" s="139">
        <f t="shared" si="13"/>
        <v>102.30000000000001</v>
      </c>
      <c r="H358" s="139">
        <f t="shared" si="14"/>
        <v>117.8</v>
      </c>
    </row>
    <row r="359" spans="1:8" ht="18" customHeight="1">
      <c r="A359" s="136" t="s">
        <v>798</v>
      </c>
      <c r="B359" s="136" t="s">
        <v>799</v>
      </c>
      <c r="C359" s="131"/>
      <c r="D359" s="138">
        <f t="shared" si="10"/>
        <v>15</v>
      </c>
      <c r="E359" s="139">
        <f t="shared" si="11"/>
        <v>19</v>
      </c>
      <c r="F359" s="139">
        <f t="shared" si="12"/>
        <v>30</v>
      </c>
      <c r="G359" s="139">
        <f t="shared" si="13"/>
        <v>33</v>
      </c>
      <c r="H359" s="139">
        <f t="shared" si="14"/>
        <v>38</v>
      </c>
    </row>
    <row r="360" spans="1:8" ht="18" customHeight="1">
      <c r="A360" s="136" t="s">
        <v>800</v>
      </c>
      <c r="B360" s="136" t="s">
        <v>801</v>
      </c>
      <c r="C360" s="131"/>
      <c r="D360" s="138">
        <f t="shared" si="10"/>
        <v>12.75</v>
      </c>
      <c r="E360" s="139">
        <f t="shared" si="11"/>
        <v>16.149999999999999</v>
      </c>
      <c r="F360" s="139">
        <f t="shared" si="12"/>
        <v>25.5</v>
      </c>
      <c r="G360" s="139">
        <f t="shared" si="13"/>
        <v>28.05</v>
      </c>
      <c r="H360" s="139">
        <f t="shared" si="14"/>
        <v>32.299999999999997</v>
      </c>
    </row>
    <row r="361" spans="1:8" ht="18" customHeight="1">
      <c r="A361" s="136" t="s">
        <v>601</v>
      </c>
      <c r="B361" s="136" t="s">
        <v>802</v>
      </c>
      <c r="C361" s="131"/>
      <c r="D361" s="138">
        <f t="shared" si="10"/>
        <v>72</v>
      </c>
      <c r="E361" s="139">
        <f t="shared" si="11"/>
        <v>91.2</v>
      </c>
      <c r="F361" s="139">
        <f t="shared" si="12"/>
        <v>144</v>
      </c>
      <c r="G361" s="139">
        <f t="shared" si="13"/>
        <v>158.4</v>
      </c>
      <c r="H361" s="139">
        <f t="shared" si="14"/>
        <v>182.4</v>
      </c>
    </row>
    <row r="362" spans="1:8" ht="18" customHeight="1">
      <c r="A362" s="136" t="s">
        <v>803</v>
      </c>
      <c r="B362" s="136" t="s">
        <v>804</v>
      </c>
      <c r="C362" s="131"/>
      <c r="D362" s="138">
        <f t="shared" si="10"/>
        <v>93</v>
      </c>
      <c r="E362" s="139">
        <f t="shared" si="11"/>
        <v>117.8</v>
      </c>
      <c r="F362" s="139">
        <f t="shared" si="12"/>
        <v>186</v>
      </c>
      <c r="G362" s="139">
        <f t="shared" si="13"/>
        <v>204.60000000000002</v>
      </c>
      <c r="H362" s="139">
        <f t="shared" si="14"/>
        <v>235.6</v>
      </c>
    </row>
    <row r="363" spans="1:8" ht="18" customHeight="1">
      <c r="A363" s="136" t="s">
        <v>805</v>
      </c>
      <c r="B363" s="136" t="s">
        <v>806</v>
      </c>
      <c r="C363" s="131"/>
      <c r="D363" s="138">
        <f t="shared" si="10"/>
        <v>21.75</v>
      </c>
      <c r="E363" s="139">
        <f t="shared" si="11"/>
        <v>27.55</v>
      </c>
      <c r="F363" s="139">
        <f t="shared" si="12"/>
        <v>43.5</v>
      </c>
      <c r="G363" s="139">
        <f t="shared" si="13"/>
        <v>47.85</v>
      </c>
      <c r="H363" s="139">
        <f t="shared" si="14"/>
        <v>55.1</v>
      </c>
    </row>
    <row r="364" spans="1:8" ht="18" customHeight="1">
      <c r="A364" s="136" t="s">
        <v>807</v>
      </c>
      <c r="B364" s="136" t="s">
        <v>808</v>
      </c>
      <c r="C364" s="131"/>
      <c r="D364" s="138">
        <f t="shared" si="10"/>
        <v>111</v>
      </c>
      <c r="E364" s="139">
        <f t="shared" si="11"/>
        <v>140.6</v>
      </c>
      <c r="F364" s="139">
        <f t="shared" si="12"/>
        <v>222</v>
      </c>
      <c r="G364" s="139">
        <f t="shared" si="13"/>
        <v>244.20000000000002</v>
      </c>
      <c r="H364" s="139">
        <f t="shared" si="14"/>
        <v>281.2</v>
      </c>
    </row>
    <row r="365" spans="1:8" ht="18" customHeight="1">
      <c r="A365" s="136" t="s">
        <v>809</v>
      </c>
      <c r="B365" s="136" t="s">
        <v>810</v>
      </c>
      <c r="C365" s="131"/>
      <c r="D365" s="138">
        <f t="shared" si="10"/>
        <v>48</v>
      </c>
      <c r="E365" s="139">
        <f t="shared" si="11"/>
        <v>60.8</v>
      </c>
      <c r="F365" s="139">
        <f t="shared" si="12"/>
        <v>96</v>
      </c>
      <c r="G365" s="139">
        <f t="shared" si="13"/>
        <v>105.60000000000001</v>
      </c>
      <c r="H365" s="139">
        <f t="shared" si="14"/>
        <v>121.6</v>
      </c>
    </row>
    <row r="366" spans="1:8" ht="18" customHeight="1">
      <c r="A366" s="136" t="s">
        <v>811</v>
      </c>
      <c r="B366" s="136" t="s">
        <v>812</v>
      </c>
      <c r="C366" s="131"/>
      <c r="D366" s="138">
        <f t="shared" si="10"/>
        <v>420</v>
      </c>
      <c r="E366" s="139">
        <f t="shared" si="11"/>
        <v>532</v>
      </c>
      <c r="F366" s="139">
        <f t="shared" si="12"/>
        <v>840</v>
      </c>
      <c r="G366" s="139">
        <f t="shared" si="13"/>
        <v>924</v>
      </c>
      <c r="H366" s="139">
        <f t="shared" si="14"/>
        <v>1064</v>
      </c>
    </row>
    <row r="367" spans="1:8" ht="18" customHeight="1">
      <c r="A367" s="136" t="s">
        <v>813</v>
      </c>
      <c r="B367" s="136" t="s">
        <v>814</v>
      </c>
      <c r="C367" s="131"/>
      <c r="D367" s="138">
        <f t="shared" si="10"/>
        <v>45</v>
      </c>
      <c r="E367" s="139">
        <f t="shared" si="11"/>
        <v>57</v>
      </c>
      <c r="F367" s="139">
        <f t="shared" si="12"/>
        <v>90</v>
      </c>
      <c r="G367" s="139">
        <f t="shared" si="13"/>
        <v>99</v>
      </c>
      <c r="H367" s="139">
        <f t="shared" si="14"/>
        <v>114</v>
      </c>
    </row>
    <row r="368" spans="1:8" ht="18" customHeight="1">
      <c r="A368" s="136" t="s">
        <v>815</v>
      </c>
      <c r="B368" s="136" t="s">
        <v>816</v>
      </c>
      <c r="C368" s="131"/>
      <c r="D368" s="138">
        <f t="shared" si="10"/>
        <v>52.5</v>
      </c>
      <c r="E368" s="139">
        <f t="shared" si="11"/>
        <v>66.5</v>
      </c>
      <c r="F368" s="139">
        <f t="shared" si="12"/>
        <v>105</v>
      </c>
      <c r="G368" s="139">
        <f t="shared" si="13"/>
        <v>115.5</v>
      </c>
      <c r="H368" s="139">
        <f t="shared" si="14"/>
        <v>133</v>
      </c>
    </row>
    <row r="369" spans="1:8" ht="18" customHeight="1">
      <c r="A369" s="136" t="s">
        <v>817</v>
      </c>
      <c r="B369" s="136" t="s">
        <v>818</v>
      </c>
      <c r="C369" s="131"/>
      <c r="D369" s="138">
        <f t="shared" si="10"/>
        <v>42</v>
      </c>
      <c r="E369" s="139">
        <f t="shared" si="11"/>
        <v>53.2</v>
      </c>
      <c r="F369" s="139">
        <f t="shared" si="12"/>
        <v>84</v>
      </c>
      <c r="G369" s="139">
        <f t="shared" si="13"/>
        <v>92.4</v>
      </c>
      <c r="H369" s="139">
        <f t="shared" si="14"/>
        <v>106.4</v>
      </c>
    </row>
    <row r="370" spans="1:8" ht="18" customHeight="1">
      <c r="A370" s="136" t="s">
        <v>819</v>
      </c>
      <c r="B370" s="136" t="s">
        <v>820</v>
      </c>
      <c r="C370" s="131"/>
      <c r="D370" s="138">
        <f t="shared" si="10"/>
        <v>46.5</v>
      </c>
      <c r="E370" s="139">
        <f t="shared" si="11"/>
        <v>58.9</v>
      </c>
      <c r="F370" s="139">
        <f t="shared" si="12"/>
        <v>93</v>
      </c>
      <c r="G370" s="139">
        <f t="shared" si="13"/>
        <v>102.30000000000001</v>
      </c>
      <c r="H370" s="139">
        <f t="shared" si="14"/>
        <v>117.8</v>
      </c>
    </row>
    <row r="371" spans="1:8" ht="18" customHeight="1">
      <c r="A371" s="136" t="s">
        <v>821</v>
      </c>
      <c r="B371" s="136" t="s">
        <v>822</v>
      </c>
      <c r="C371" s="131"/>
      <c r="D371" s="138">
        <f t="shared" si="10"/>
        <v>142.5</v>
      </c>
      <c r="E371" s="139">
        <f t="shared" si="11"/>
        <v>180.5</v>
      </c>
      <c r="F371" s="139">
        <f t="shared" si="12"/>
        <v>285</v>
      </c>
      <c r="G371" s="139">
        <f t="shared" si="13"/>
        <v>313.5</v>
      </c>
      <c r="H371" s="139">
        <f t="shared" si="14"/>
        <v>361</v>
      </c>
    </row>
    <row r="372" spans="1:8" ht="18" customHeight="1">
      <c r="A372" s="136" t="s">
        <v>518</v>
      </c>
      <c r="B372" s="136" t="s">
        <v>823</v>
      </c>
      <c r="C372" s="131"/>
      <c r="D372" s="138">
        <f t="shared" si="10"/>
        <v>165</v>
      </c>
      <c r="E372" s="139">
        <f t="shared" si="11"/>
        <v>209</v>
      </c>
      <c r="F372" s="139">
        <f t="shared" si="12"/>
        <v>330</v>
      </c>
      <c r="G372" s="139">
        <f t="shared" si="13"/>
        <v>363</v>
      </c>
      <c r="H372" s="139">
        <f t="shared" si="14"/>
        <v>418</v>
      </c>
    </row>
    <row r="373" spans="1:8" ht="18" customHeight="1">
      <c r="A373" s="136" t="s">
        <v>824</v>
      </c>
      <c r="B373" s="136" t="s">
        <v>825</v>
      </c>
      <c r="C373" s="131"/>
      <c r="D373" s="138">
        <f t="shared" si="10"/>
        <v>114.75</v>
      </c>
      <c r="E373" s="139">
        <f t="shared" si="11"/>
        <v>145.35</v>
      </c>
      <c r="F373" s="139">
        <f t="shared" si="12"/>
        <v>229.5</v>
      </c>
      <c r="G373" s="139">
        <f t="shared" si="13"/>
        <v>252.45000000000002</v>
      </c>
      <c r="H373" s="139">
        <f t="shared" si="14"/>
        <v>290.7</v>
      </c>
    </row>
    <row r="374" spans="1:8" ht="18" customHeight="1">
      <c r="A374" s="136" t="s">
        <v>826</v>
      </c>
      <c r="B374" s="136" t="s">
        <v>827</v>
      </c>
      <c r="C374" s="131"/>
      <c r="D374" s="138">
        <f t="shared" si="10"/>
        <v>45.75</v>
      </c>
      <c r="E374" s="139">
        <f t="shared" si="11"/>
        <v>57.95</v>
      </c>
      <c r="F374" s="139">
        <f t="shared" si="12"/>
        <v>91.5</v>
      </c>
      <c r="G374" s="139">
        <f t="shared" si="13"/>
        <v>100.65</v>
      </c>
      <c r="H374" s="139">
        <f t="shared" si="14"/>
        <v>115.9</v>
      </c>
    </row>
    <row r="375" spans="1:8" ht="18" customHeight="1">
      <c r="A375" s="136" t="s">
        <v>828</v>
      </c>
      <c r="B375" s="136" t="s">
        <v>829</v>
      </c>
      <c r="C375" s="131"/>
      <c r="D375" s="138">
        <f t="shared" si="10"/>
        <v>61.8</v>
      </c>
      <c r="E375" s="139">
        <f t="shared" si="11"/>
        <v>78.28</v>
      </c>
      <c r="F375" s="139">
        <f t="shared" si="12"/>
        <v>123.6</v>
      </c>
      <c r="G375" s="139">
        <f t="shared" si="13"/>
        <v>135.96</v>
      </c>
      <c r="H375" s="139">
        <f t="shared" si="14"/>
        <v>156.56</v>
      </c>
    </row>
    <row r="376" spans="1:8" ht="18" customHeight="1">
      <c r="A376" s="136" t="s">
        <v>830</v>
      </c>
      <c r="B376" s="136" t="s">
        <v>831</v>
      </c>
      <c r="C376" s="131"/>
      <c r="D376" s="138">
        <f t="shared" si="10"/>
        <v>172.5</v>
      </c>
      <c r="E376" s="139">
        <f t="shared" si="11"/>
        <v>218.5</v>
      </c>
      <c r="F376" s="139">
        <f t="shared" si="12"/>
        <v>345</v>
      </c>
      <c r="G376" s="139">
        <f t="shared" si="13"/>
        <v>379.5</v>
      </c>
      <c r="H376" s="139">
        <f t="shared" si="14"/>
        <v>437</v>
      </c>
    </row>
    <row r="377" spans="1:8" ht="18" customHeight="1">
      <c r="A377" s="136" t="s">
        <v>832</v>
      </c>
      <c r="B377" s="136" t="s">
        <v>833</v>
      </c>
      <c r="C377" s="131"/>
      <c r="D377" s="138">
        <f t="shared" si="10"/>
        <v>97.5</v>
      </c>
      <c r="E377" s="139">
        <f t="shared" si="11"/>
        <v>123.5</v>
      </c>
      <c r="F377" s="139">
        <f t="shared" si="12"/>
        <v>195</v>
      </c>
      <c r="G377" s="139">
        <f t="shared" si="13"/>
        <v>214.5</v>
      </c>
      <c r="H377" s="139">
        <f t="shared" si="14"/>
        <v>247</v>
      </c>
    </row>
    <row r="378" spans="1:8" ht="18" customHeight="1">
      <c r="A378" s="136" t="s">
        <v>834</v>
      </c>
      <c r="B378" s="136" t="s">
        <v>835</v>
      </c>
      <c r="C378" s="131"/>
      <c r="D378" s="138">
        <f t="shared" si="10"/>
        <v>45</v>
      </c>
      <c r="E378" s="139">
        <f t="shared" si="11"/>
        <v>57</v>
      </c>
      <c r="F378" s="139">
        <f t="shared" si="12"/>
        <v>90</v>
      </c>
      <c r="G378" s="139">
        <f t="shared" si="13"/>
        <v>99</v>
      </c>
      <c r="H378" s="139">
        <f t="shared" si="14"/>
        <v>114</v>
      </c>
    </row>
    <row r="379" spans="1:8" ht="18" customHeight="1">
      <c r="A379" s="136" t="s">
        <v>836</v>
      </c>
      <c r="B379" s="136" t="s">
        <v>837</v>
      </c>
      <c r="C379" s="131"/>
      <c r="D379" s="138">
        <f t="shared" si="10"/>
        <v>45</v>
      </c>
      <c r="E379" s="139">
        <f t="shared" si="11"/>
        <v>57</v>
      </c>
      <c r="F379" s="139">
        <f t="shared" si="12"/>
        <v>90</v>
      </c>
      <c r="G379" s="139">
        <f t="shared" si="13"/>
        <v>99</v>
      </c>
      <c r="H379" s="139">
        <f t="shared" si="14"/>
        <v>114</v>
      </c>
    </row>
    <row r="380" spans="1:8" ht="18" customHeight="1">
      <c r="A380" s="136" t="s">
        <v>838</v>
      </c>
      <c r="B380" s="136" t="s">
        <v>839</v>
      </c>
      <c r="C380" s="131"/>
      <c r="D380" s="138">
        <f t="shared" si="10"/>
        <v>22.5</v>
      </c>
      <c r="E380" s="139">
        <f t="shared" si="11"/>
        <v>28.5</v>
      </c>
      <c r="F380" s="139">
        <f t="shared" ref="F380" si="15">D190*0.3</f>
        <v>45</v>
      </c>
      <c r="G380" s="139">
        <f t="shared" ref="G380" si="16">D190*0.33</f>
        <v>49.5</v>
      </c>
      <c r="H380" s="139">
        <f t="shared" ref="H380" si="17">D190*0.38</f>
        <v>57</v>
      </c>
    </row>
    <row r="381" spans="1:8" ht="18" customHeight="1">
      <c r="A381" s="142"/>
      <c r="B381" s="136"/>
      <c r="C381" s="131"/>
      <c r="D381" s="138"/>
      <c r="E381" s="139"/>
      <c r="F381" s="139"/>
      <c r="G381" s="139"/>
      <c r="H381" s="139"/>
    </row>
    <row r="382" spans="1:8" ht="18" customHeight="1">
      <c r="A382" s="136"/>
      <c r="B382" s="136"/>
      <c r="C382" s="131"/>
      <c r="D382" s="138"/>
      <c r="E382" s="139"/>
      <c r="F382" s="139"/>
      <c r="G382" s="139"/>
      <c r="H382" s="139"/>
    </row>
    <row r="383" spans="1:8" ht="28.5" customHeight="1">
      <c r="D383" s="143">
        <f>SUM(D199:D382)</f>
        <v>5706.3</v>
      </c>
      <c r="E383" s="143">
        <f t="shared" ref="E383:H383" si="18">SUM(E199:E382)</f>
        <v>7227.9800000000005</v>
      </c>
      <c r="F383" s="143">
        <f t="shared" si="18"/>
        <v>11412.6</v>
      </c>
      <c r="G383" s="143">
        <f t="shared" si="18"/>
        <v>12553.860000000002</v>
      </c>
      <c r="H383" s="143">
        <f t="shared" si="18"/>
        <v>14455.960000000001</v>
      </c>
    </row>
  </sheetData>
  <sheetProtection selectLockedCells="1"/>
  <mergeCells count="193">
    <mergeCell ref="D191:F191"/>
    <mergeCell ref="A197:A198"/>
    <mergeCell ref="B197:B198"/>
    <mergeCell ref="C197:C198"/>
    <mergeCell ref="D197:H197"/>
    <mergeCell ref="D165:F165"/>
    <mergeCell ref="D166:F166"/>
    <mergeCell ref="D167:F167"/>
    <mergeCell ref="D190:F190"/>
    <mergeCell ref="D173:F173"/>
    <mergeCell ref="D174:F174"/>
    <mergeCell ref="D175:F175"/>
    <mergeCell ref="D176:F176"/>
    <mergeCell ref="D177:F177"/>
    <mergeCell ref="D168:F168"/>
    <mergeCell ref="D169:F169"/>
    <mergeCell ref="D170:F170"/>
    <mergeCell ref="D171:F171"/>
    <mergeCell ref="D172:F172"/>
    <mergeCell ref="D188:F188"/>
    <mergeCell ref="D189:F189"/>
    <mergeCell ref="D183:F183"/>
    <mergeCell ref="D184:F184"/>
    <mergeCell ref="D185:F185"/>
    <mergeCell ref="D10:F10"/>
    <mergeCell ref="D11:F11"/>
    <mergeCell ref="D59:F59"/>
    <mergeCell ref="D60:F60"/>
    <mergeCell ref="D61:F61"/>
    <mergeCell ref="D62:F62"/>
    <mergeCell ref="D63:F63"/>
    <mergeCell ref="D64:F64"/>
    <mergeCell ref="D72:F72"/>
    <mergeCell ref="D65:F65"/>
    <mergeCell ref="D66:F66"/>
    <mergeCell ref="D67:F67"/>
    <mergeCell ref="D68:F68"/>
    <mergeCell ref="D69:F69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8:F28"/>
    <mergeCell ref="A2:H2"/>
    <mergeCell ref="A3:H3"/>
    <mergeCell ref="A7:A8"/>
    <mergeCell ref="B7:B8"/>
    <mergeCell ref="C7:F7"/>
    <mergeCell ref="D8:F8"/>
    <mergeCell ref="D89:F89"/>
    <mergeCell ref="D90:F90"/>
    <mergeCell ref="D91:F91"/>
    <mergeCell ref="D9:F9"/>
    <mergeCell ref="D21:F21"/>
    <mergeCell ref="D22:F22"/>
    <mergeCell ref="D80:F80"/>
    <mergeCell ref="D81:F81"/>
    <mergeCell ref="D82:F82"/>
    <mergeCell ref="D83:F83"/>
    <mergeCell ref="D84:F84"/>
    <mergeCell ref="D75:F75"/>
    <mergeCell ref="D76:F76"/>
    <mergeCell ref="D77:F77"/>
    <mergeCell ref="D78:F78"/>
    <mergeCell ref="D79:F79"/>
    <mergeCell ref="D70:F70"/>
    <mergeCell ref="D71:F71"/>
    <mergeCell ref="D29:F29"/>
    <mergeCell ref="D30:F30"/>
    <mergeCell ref="D31:F31"/>
    <mergeCell ref="D32:F32"/>
    <mergeCell ref="D23:F23"/>
    <mergeCell ref="D24:F24"/>
    <mergeCell ref="D25:F25"/>
    <mergeCell ref="D26:F26"/>
    <mergeCell ref="D27:F27"/>
    <mergeCell ref="D38:F38"/>
    <mergeCell ref="D39:F39"/>
    <mergeCell ref="D40:F40"/>
    <mergeCell ref="D41:F41"/>
    <mergeCell ref="D42:F42"/>
    <mergeCell ref="D33:F33"/>
    <mergeCell ref="D34:F34"/>
    <mergeCell ref="D35:F35"/>
    <mergeCell ref="D36:F36"/>
    <mergeCell ref="D37:F37"/>
    <mergeCell ref="D48:F48"/>
    <mergeCell ref="D49:F49"/>
    <mergeCell ref="D50:F50"/>
    <mergeCell ref="D51:F51"/>
    <mergeCell ref="D52:F52"/>
    <mergeCell ref="D43:F43"/>
    <mergeCell ref="D44:F44"/>
    <mergeCell ref="D45:F45"/>
    <mergeCell ref="D46:F46"/>
    <mergeCell ref="D47:F47"/>
    <mergeCell ref="D53:F53"/>
    <mergeCell ref="D54:F54"/>
    <mergeCell ref="D55:F55"/>
    <mergeCell ref="D56:F56"/>
    <mergeCell ref="D57:F57"/>
    <mergeCell ref="D85:F85"/>
    <mergeCell ref="D86:F86"/>
    <mergeCell ref="D87:F87"/>
    <mergeCell ref="D88:F88"/>
    <mergeCell ref="D73:F73"/>
    <mergeCell ref="D74:F74"/>
    <mergeCell ref="D105:F105"/>
    <mergeCell ref="D106:F106"/>
    <mergeCell ref="D107:F107"/>
    <mergeCell ref="D108:F108"/>
    <mergeCell ref="D109:F109"/>
    <mergeCell ref="D58:F58"/>
    <mergeCell ref="D101:F101"/>
    <mergeCell ref="D102:F102"/>
    <mergeCell ref="D103:F103"/>
    <mergeCell ref="D104:F104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15:F115"/>
    <mergeCell ref="D116:F116"/>
    <mergeCell ref="D117:F117"/>
    <mergeCell ref="D118:F118"/>
    <mergeCell ref="D119:F119"/>
    <mergeCell ref="D110:F110"/>
    <mergeCell ref="D111:F111"/>
    <mergeCell ref="D112:F112"/>
    <mergeCell ref="D113:F113"/>
    <mergeCell ref="D114:F114"/>
    <mergeCell ref="D125:F125"/>
    <mergeCell ref="D126:F126"/>
    <mergeCell ref="D127:F127"/>
    <mergeCell ref="D128:F128"/>
    <mergeCell ref="D129:F129"/>
    <mergeCell ref="D120:F120"/>
    <mergeCell ref="D121:F121"/>
    <mergeCell ref="D122:F122"/>
    <mergeCell ref="D123:F123"/>
    <mergeCell ref="D124:F124"/>
    <mergeCell ref="D135:F135"/>
    <mergeCell ref="D136:F136"/>
    <mergeCell ref="D137:F137"/>
    <mergeCell ref="D138:F138"/>
    <mergeCell ref="D139:F139"/>
    <mergeCell ref="D130:F130"/>
    <mergeCell ref="D131:F131"/>
    <mergeCell ref="D132:F132"/>
    <mergeCell ref="D133:F133"/>
    <mergeCell ref="D134:F134"/>
    <mergeCell ref="D145:F145"/>
    <mergeCell ref="D146:F146"/>
    <mergeCell ref="D147:F147"/>
    <mergeCell ref="D148:F148"/>
    <mergeCell ref="D149:F149"/>
    <mergeCell ref="D140:F140"/>
    <mergeCell ref="D141:F141"/>
    <mergeCell ref="D142:F142"/>
    <mergeCell ref="D143:F143"/>
    <mergeCell ref="D144:F144"/>
    <mergeCell ref="D155:F155"/>
    <mergeCell ref="D156:F156"/>
    <mergeCell ref="D157:F157"/>
    <mergeCell ref="D158:F158"/>
    <mergeCell ref="D159:F159"/>
    <mergeCell ref="D150:F150"/>
    <mergeCell ref="D151:F151"/>
    <mergeCell ref="D152:F152"/>
    <mergeCell ref="D153:F153"/>
    <mergeCell ref="D154:F154"/>
    <mergeCell ref="D186:F186"/>
    <mergeCell ref="D187:F187"/>
    <mergeCell ref="D178:F178"/>
    <mergeCell ref="D179:F179"/>
    <mergeCell ref="D180:F180"/>
    <mergeCell ref="D181:F181"/>
    <mergeCell ref="D182:F182"/>
    <mergeCell ref="D160:F160"/>
    <mergeCell ref="D161:F161"/>
    <mergeCell ref="D162:F162"/>
    <mergeCell ref="D163:F163"/>
    <mergeCell ref="D164:F164"/>
  </mergeCells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EF 1</vt:lpstr>
      <vt:lpstr>EF 2.1</vt:lpstr>
      <vt:lpstr>EF 2.1 (2)</vt:lpstr>
      <vt:lpstr>EF 2.2</vt:lpstr>
      <vt:lpstr>EF 3</vt:lpstr>
      <vt:lpstr>EF 4.1</vt:lpstr>
      <vt:lpstr>EF 4.2</vt:lpstr>
      <vt:lpstr>EF 4.3</vt:lpstr>
      <vt:lpstr>EF 5.1 5.2 </vt:lpstr>
      <vt:lpstr>EF 5.3</vt:lpstr>
      <vt:lpstr>EF 6</vt:lpstr>
      <vt:lpstr>'EF 1'!Área_de_impresión</vt:lpstr>
      <vt:lpstr>'EF 2.1'!Área_de_impresión</vt:lpstr>
      <vt:lpstr>'EF 2.1 (2)'!Área_de_impresión</vt:lpstr>
      <vt:lpstr>'EF 2.2'!Área_de_impresión</vt:lpstr>
      <vt:lpstr>'EF 3'!Área_de_impresión</vt:lpstr>
      <vt:lpstr>'EF 4.1'!Área_de_impresión</vt:lpstr>
      <vt:lpstr>'EF 4.2'!Área_de_impresión</vt:lpstr>
      <vt:lpstr>'EF 5.1 5.2 '!Área_de_impresión</vt:lpstr>
      <vt:lpstr>'EF 5.3'!Área_de_impresión</vt:lpstr>
      <vt:lpstr>'EF 6'!Área_de_impresión</vt:lpstr>
    </vt:vector>
  </TitlesOfParts>
  <Company>S.E.P.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Luis Alberto Ramirez</cp:lastModifiedBy>
  <cp:lastPrinted>2017-07-05T15:21:30Z</cp:lastPrinted>
  <dcterms:created xsi:type="dcterms:W3CDTF">2008-02-22T02:02:58Z</dcterms:created>
  <dcterms:modified xsi:type="dcterms:W3CDTF">2017-07-12T23:39:21Z</dcterms:modified>
</cp:coreProperties>
</file>