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235"/>
  </bookViews>
  <sheets>
    <sheet name="EF 1" sheetId="1" r:id="rId1"/>
    <sheet name="EF 2.1" sheetId="2" r:id="rId2"/>
    <sheet name="EF 2.1 (2)" sheetId="16" r:id="rId3"/>
    <sheet name="EF 2.2" sheetId="3" r:id="rId4"/>
    <sheet name="EF 3" sheetId="4" r:id="rId5"/>
    <sheet name="EF 4.1" sheetId="5" r:id="rId6"/>
    <sheet name="EF 4.2" sheetId="15" r:id="rId7"/>
    <sheet name="EF 4.3" sheetId="14" r:id="rId8"/>
    <sheet name="EF 5.1 5.2 " sheetId="17" r:id="rId9"/>
    <sheet name="EF 5.3" sheetId="18" r:id="rId10"/>
    <sheet name="EF 6" sheetId="19" r:id="rId11"/>
  </sheets>
  <definedNames>
    <definedName name="_xlnm.Print_Area" localSheetId="0">'EF 1'!$A$1:$R$48</definedName>
    <definedName name="_xlnm.Print_Area" localSheetId="1">'EF 2.1'!$A$1:$K$37</definedName>
    <definedName name="_xlnm.Print_Area" localSheetId="2">'EF 2.1 (2)'!$A$1:$K$37</definedName>
    <definedName name="_xlnm.Print_Area" localSheetId="3">'EF 2.2'!$A$1:$G$92</definedName>
    <definedName name="_xlnm.Print_Area" localSheetId="4">'EF 3'!$A$1:$O$39</definedName>
    <definedName name="_xlnm.Print_Area" localSheetId="5">'EF 4.1'!$A$1:$L$115</definedName>
    <definedName name="_xlnm.Print_Area" localSheetId="6">'EF 4.2'!$A$1:$Q$93</definedName>
    <definedName name="_xlnm.Print_Area" localSheetId="8">'EF 5.1 5.2 '!$A$1:$H$198</definedName>
    <definedName name="_xlnm.Print_Area" localSheetId="9">'EF 5.3'!$A$1:$F$35</definedName>
    <definedName name="_xlnm.Print_Area" localSheetId="10">'EF 6'!$A$1:$H$26</definedName>
  </definedNames>
  <calcPr calcId="152511"/>
  <fileRecoveryPr repairLoad="1"/>
</workbook>
</file>

<file path=xl/calcChain.xml><?xml version="1.0" encoding="utf-8"?>
<calcChain xmlns="http://schemas.openxmlformats.org/spreadsheetml/2006/main">
  <c r="E198" i="17"/>
  <c r="F198"/>
  <c r="G198"/>
  <c r="H198"/>
  <c r="D198"/>
  <c r="D109"/>
  <c r="E109"/>
  <c r="F109"/>
  <c r="G109"/>
  <c r="H109"/>
  <c r="D110"/>
  <c r="E110"/>
  <c r="F110"/>
  <c r="G110"/>
  <c r="H110"/>
  <c r="D111"/>
  <c r="E111"/>
  <c r="F111"/>
  <c r="G111"/>
  <c r="H111"/>
  <c r="D112"/>
  <c r="E112"/>
  <c r="F112"/>
  <c r="G112"/>
  <c r="H112"/>
  <c r="D113"/>
  <c r="E113"/>
  <c r="F113"/>
  <c r="G113"/>
  <c r="H113"/>
  <c r="D114"/>
  <c r="E114"/>
  <c r="F114"/>
  <c r="G114"/>
  <c r="H114"/>
  <c r="D115"/>
  <c r="E115"/>
  <c r="F115"/>
  <c r="G115"/>
  <c r="H115"/>
  <c r="D116"/>
  <c r="E116"/>
  <c r="F116"/>
  <c r="G116"/>
  <c r="H116"/>
  <c r="D117"/>
  <c r="E117"/>
  <c r="F117"/>
  <c r="G117"/>
  <c r="H117"/>
  <c r="D118"/>
  <c r="E118"/>
  <c r="F118"/>
  <c r="G118"/>
  <c r="H118"/>
  <c r="D119"/>
  <c r="E119"/>
  <c r="F119"/>
  <c r="G119"/>
  <c r="H119"/>
  <c r="D120"/>
  <c r="E120"/>
  <c r="F120"/>
  <c r="G120"/>
  <c r="H120"/>
  <c r="D121"/>
  <c r="E121"/>
  <c r="F121"/>
  <c r="G121"/>
  <c r="H121"/>
  <c r="D122"/>
  <c r="E122"/>
  <c r="F122"/>
  <c r="G122"/>
  <c r="H122"/>
  <c r="D123"/>
  <c r="E123"/>
  <c r="F123"/>
  <c r="G123"/>
  <c r="H123"/>
  <c r="D124"/>
  <c r="E124"/>
  <c r="F124"/>
  <c r="G124"/>
  <c r="H124"/>
  <c r="D125"/>
  <c r="E125"/>
  <c r="F125"/>
  <c r="G125"/>
  <c r="H125"/>
  <c r="D126"/>
  <c r="E126"/>
  <c r="F126"/>
  <c r="G126"/>
  <c r="H126"/>
  <c r="D127"/>
  <c r="E127"/>
  <c r="F127"/>
  <c r="G127"/>
  <c r="H127"/>
  <c r="D128"/>
  <c r="E128"/>
  <c r="F128"/>
  <c r="G128"/>
  <c r="H128"/>
  <c r="D129"/>
  <c r="E129"/>
  <c r="F129"/>
  <c r="G129"/>
  <c r="H129"/>
  <c r="D130"/>
  <c r="E130"/>
  <c r="F130"/>
  <c r="G130"/>
  <c r="H130"/>
  <c r="D131"/>
  <c r="E131"/>
  <c r="F131"/>
  <c r="G131"/>
  <c r="H131"/>
  <c r="D132"/>
  <c r="E132"/>
  <c r="F132"/>
  <c r="G132"/>
  <c r="H132"/>
  <c r="D133"/>
  <c r="E133"/>
  <c r="F133"/>
  <c r="G133"/>
  <c r="H133"/>
  <c r="D134"/>
  <c r="E134"/>
  <c r="F134"/>
  <c r="G134"/>
  <c r="H134"/>
  <c r="D135"/>
  <c r="E135"/>
  <c r="F135"/>
  <c r="G135"/>
  <c r="H135"/>
  <c r="D136"/>
  <c r="E136"/>
  <c r="F136"/>
  <c r="G136"/>
  <c r="H136"/>
  <c r="D137"/>
  <c r="E137"/>
  <c r="F137"/>
  <c r="G137"/>
  <c r="H137"/>
  <c r="D138"/>
  <c r="E138"/>
  <c r="F138"/>
  <c r="G138"/>
  <c r="H138"/>
  <c r="D139"/>
  <c r="E139"/>
  <c r="F139"/>
  <c r="G139"/>
  <c r="H139"/>
  <c r="D140"/>
  <c r="E140"/>
  <c r="F140"/>
  <c r="G140"/>
  <c r="H140"/>
  <c r="D141"/>
  <c r="E141"/>
  <c r="F141"/>
  <c r="G141"/>
  <c r="H141"/>
  <c r="D142"/>
  <c r="E142"/>
  <c r="F142"/>
  <c r="G142"/>
  <c r="H142"/>
  <c r="D143"/>
  <c r="E143"/>
  <c r="F143"/>
  <c r="G143"/>
  <c r="H143"/>
  <c r="D144"/>
  <c r="E144"/>
  <c r="F144"/>
  <c r="G144"/>
  <c r="H144"/>
  <c r="D145"/>
  <c r="E145"/>
  <c r="F145"/>
  <c r="G145"/>
  <c r="H145"/>
  <c r="D146"/>
  <c r="E146"/>
  <c r="F146"/>
  <c r="G146"/>
  <c r="H146"/>
  <c r="D147"/>
  <c r="E147"/>
  <c r="F147"/>
  <c r="G147"/>
  <c r="H147"/>
  <c r="D148"/>
  <c r="E148"/>
  <c r="F148"/>
  <c r="G148"/>
  <c r="H148"/>
  <c r="D149"/>
  <c r="E149"/>
  <c r="F149"/>
  <c r="G149"/>
  <c r="H149"/>
  <c r="D150"/>
  <c r="E150"/>
  <c r="F150"/>
  <c r="G150"/>
  <c r="H150"/>
  <c r="D151"/>
  <c r="E151"/>
  <c r="F151"/>
  <c r="G151"/>
  <c r="H151"/>
  <c r="D152"/>
  <c r="E152"/>
  <c r="F152"/>
  <c r="G152"/>
  <c r="H152"/>
  <c r="D153"/>
  <c r="E153"/>
  <c r="F153"/>
  <c r="G153"/>
  <c r="H153"/>
  <c r="D154"/>
  <c r="E154"/>
  <c r="F154"/>
  <c r="G154"/>
  <c r="H154"/>
  <c r="D155"/>
  <c r="E155"/>
  <c r="F155"/>
  <c r="G155"/>
  <c r="H155"/>
  <c r="D156"/>
  <c r="E156"/>
  <c r="F156"/>
  <c r="G156"/>
  <c r="H156"/>
  <c r="D157"/>
  <c r="E157"/>
  <c r="F157"/>
  <c r="G157"/>
  <c r="H157"/>
  <c r="D158"/>
  <c r="E158"/>
  <c r="F158"/>
  <c r="G158"/>
  <c r="H158"/>
  <c r="D159"/>
  <c r="E159"/>
  <c r="F159"/>
  <c r="G159"/>
  <c r="H159"/>
  <c r="D160"/>
  <c r="E160"/>
  <c r="F160"/>
  <c r="G160"/>
  <c r="H160"/>
  <c r="D161"/>
  <c r="E161"/>
  <c r="F161"/>
  <c r="G161"/>
  <c r="H161"/>
  <c r="D162"/>
  <c r="E162"/>
  <c r="F162"/>
  <c r="G162"/>
  <c r="H162"/>
  <c r="D163"/>
  <c r="E163"/>
  <c r="F163"/>
  <c r="G163"/>
  <c r="H163"/>
  <c r="D164"/>
  <c r="E164"/>
  <c r="F164"/>
  <c r="G164"/>
  <c r="H164"/>
  <c r="D165"/>
  <c r="E165"/>
  <c r="F165"/>
  <c r="G165"/>
  <c r="H165"/>
  <c r="D166"/>
  <c r="E166"/>
  <c r="F166"/>
  <c r="G166"/>
  <c r="H166"/>
  <c r="D167"/>
  <c r="E167"/>
  <c r="F167"/>
  <c r="G167"/>
  <c r="H167"/>
  <c r="D168"/>
  <c r="E168"/>
  <c r="F168"/>
  <c r="G168"/>
  <c r="H168"/>
  <c r="D169"/>
  <c r="E169"/>
  <c r="F169"/>
  <c r="G169"/>
  <c r="H169"/>
  <c r="D170"/>
  <c r="E170"/>
  <c r="F170"/>
  <c r="G170"/>
  <c r="H170"/>
  <c r="D171"/>
  <c r="E171"/>
  <c r="F171"/>
  <c r="G171"/>
  <c r="H171"/>
  <c r="D172"/>
  <c r="E172"/>
  <c r="F172"/>
  <c r="G172"/>
  <c r="H172"/>
  <c r="D173"/>
  <c r="E173"/>
  <c r="F173"/>
  <c r="G173"/>
  <c r="H173"/>
  <c r="D174"/>
  <c r="E174"/>
  <c r="F174"/>
  <c r="G174"/>
  <c r="H174"/>
  <c r="D175"/>
  <c r="E175"/>
  <c r="F175"/>
  <c r="G175"/>
  <c r="H175"/>
  <c r="D176"/>
  <c r="E176"/>
  <c r="F176"/>
  <c r="G176"/>
  <c r="H176"/>
  <c r="D177"/>
  <c r="E177"/>
  <c r="F177"/>
  <c r="G177"/>
  <c r="H177"/>
  <c r="D178"/>
  <c r="E178"/>
  <c r="F178"/>
  <c r="G178"/>
  <c r="H178"/>
  <c r="D179"/>
  <c r="E179"/>
  <c r="F179"/>
  <c r="G179"/>
  <c r="H179"/>
  <c r="D180"/>
  <c r="E180"/>
  <c r="F180"/>
  <c r="G180"/>
  <c r="H180"/>
  <c r="D181"/>
  <c r="E181"/>
  <c r="F181"/>
  <c r="G181"/>
  <c r="H181"/>
  <c r="D182"/>
  <c r="E182"/>
  <c r="F182"/>
  <c r="G182"/>
  <c r="H182"/>
  <c r="D183"/>
  <c r="E183"/>
  <c r="F183"/>
  <c r="G183"/>
  <c r="H183"/>
  <c r="D184"/>
  <c r="E184"/>
  <c r="F184"/>
  <c r="G184"/>
  <c r="H184"/>
  <c r="D185"/>
  <c r="E185"/>
  <c r="F185"/>
  <c r="G185"/>
  <c r="H185"/>
  <c r="D186"/>
  <c r="E186"/>
  <c r="F186"/>
  <c r="G186"/>
  <c r="H186"/>
  <c r="D187"/>
  <c r="E187"/>
  <c r="F187"/>
  <c r="G187"/>
  <c r="H187"/>
  <c r="D188"/>
  <c r="E188"/>
  <c r="F188"/>
  <c r="G188"/>
  <c r="H188"/>
  <c r="D189"/>
  <c r="E189"/>
  <c r="F189"/>
  <c r="G189"/>
  <c r="H189"/>
  <c r="D190"/>
  <c r="E190"/>
  <c r="F190"/>
  <c r="G190"/>
  <c r="H190"/>
  <c r="D191"/>
  <c r="E191"/>
  <c r="F191"/>
  <c r="G191"/>
  <c r="H191"/>
  <c r="D192"/>
  <c r="E192"/>
  <c r="F192"/>
  <c r="G192"/>
  <c r="H192"/>
  <c r="D193"/>
  <c r="E193"/>
  <c r="F193"/>
  <c r="G193"/>
  <c r="H193"/>
  <c r="D194"/>
  <c r="E194"/>
  <c r="F194"/>
  <c r="G194"/>
  <c r="H194"/>
  <c r="D195"/>
  <c r="E195"/>
  <c r="F195"/>
  <c r="G195"/>
  <c r="H195"/>
  <c r="D196"/>
  <c r="E196"/>
  <c r="F196"/>
  <c r="G196"/>
  <c r="H196"/>
  <c r="D197"/>
  <c r="E197"/>
  <c r="F197"/>
  <c r="G197"/>
  <c r="H197"/>
  <c r="D99"/>
  <c r="E34" i="18" l="1"/>
  <c r="H108" i="17" l="1"/>
  <c r="G108"/>
  <c r="F108"/>
  <c r="E108"/>
  <c r="D108"/>
  <c r="E25" i="14" l="1"/>
  <c r="I33" l="1"/>
  <c r="I31"/>
  <c r="I23"/>
  <c r="I21"/>
  <c r="I19"/>
  <c r="I17"/>
  <c r="I13"/>
  <c r="I11"/>
  <c r="E15"/>
  <c r="H48" i="5"/>
  <c r="K48" s="1"/>
  <c r="I48"/>
  <c r="L48" s="1"/>
  <c r="J48"/>
  <c r="H86"/>
  <c r="K86" s="1"/>
  <c r="I86"/>
  <c r="L86" s="1"/>
  <c r="J86"/>
  <c r="H87"/>
  <c r="K87" s="1"/>
  <c r="I87"/>
  <c r="L87" s="1"/>
  <c r="J87"/>
  <c r="H68"/>
  <c r="K68" s="1"/>
  <c r="I68"/>
  <c r="L68" s="1"/>
  <c r="J68"/>
  <c r="H69"/>
  <c r="K69" s="1"/>
  <c r="I69"/>
  <c r="L69" s="1"/>
  <c r="J69"/>
  <c r="H74"/>
  <c r="K74" s="1"/>
  <c r="I74"/>
  <c r="L74" s="1"/>
  <c r="J74"/>
  <c r="H75"/>
  <c r="K75" s="1"/>
  <c r="I75"/>
  <c r="L75" s="1"/>
  <c r="J75"/>
  <c r="H88"/>
  <c r="K88" s="1"/>
  <c r="I88"/>
  <c r="L88" s="1"/>
  <c r="J88"/>
  <c r="H89"/>
  <c r="K89" s="1"/>
  <c r="I89"/>
  <c r="L89" s="1"/>
  <c r="J89"/>
  <c r="H90"/>
  <c r="K90" s="1"/>
  <c r="I90"/>
  <c r="L90" s="1"/>
  <c r="J90"/>
  <c r="H91"/>
  <c r="K91" s="1"/>
  <c r="I91"/>
  <c r="L91" s="1"/>
  <c r="J91"/>
  <c r="H84"/>
  <c r="K84" s="1"/>
  <c r="I84"/>
  <c r="L84" s="1"/>
  <c r="J84"/>
  <c r="H85"/>
  <c r="K85" s="1"/>
  <c r="I85"/>
  <c r="L85" s="1"/>
  <c r="J85"/>
  <c r="H76"/>
  <c r="K76" s="1"/>
  <c r="I76"/>
  <c r="L76" s="1"/>
  <c r="J76"/>
  <c r="H70"/>
  <c r="K70" s="1"/>
  <c r="I70"/>
  <c r="L70" s="1"/>
  <c r="J70"/>
  <c r="H71"/>
  <c r="K71" s="1"/>
  <c r="I71"/>
  <c r="L71" s="1"/>
  <c r="J71"/>
  <c r="H57"/>
  <c r="K57" s="1"/>
  <c r="I57"/>
  <c r="L57" s="1"/>
  <c r="J57"/>
  <c r="H58"/>
  <c r="K58" s="1"/>
  <c r="I58"/>
  <c r="L58" s="1"/>
  <c r="J58"/>
  <c r="H72"/>
  <c r="K72" s="1"/>
  <c r="I72"/>
  <c r="L72" s="1"/>
  <c r="J72"/>
  <c r="H73"/>
  <c r="K73" s="1"/>
  <c r="I73"/>
  <c r="L73" s="1"/>
  <c r="J73"/>
  <c r="H77"/>
  <c r="K77" s="1"/>
  <c r="I77"/>
  <c r="L77" s="1"/>
  <c r="J77"/>
  <c r="H78"/>
  <c r="K78" s="1"/>
  <c r="I78"/>
  <c r="J78"/>
  <c r="L78"/>
  <c r="H104"/>
  <c r="K104" s="1"/>
  <c r="I104"/>
  <c r="L104" s="1"/>
  <c r="J104"/>
  <c r="H105"/>
  <c r="K105" s="1"/>
  <c r="I105"/>
  <c r="L105" s="1"/>
  <c r="J105"/>
  <c r="H95"/>
  <c r="K95" s="1"/>
  <c r="I95"/>
  <c r="L95" s="1"/>
  <c r="J95"/>
  <c r="H98"/>
  <c r="K98" s="1"/>
  <c r="I98"/>
  <c r="L98" s="1"/>
  <c r="J98"/>
  <c r="H106"/>
  <c r="K106" s="1"/>
  <c r="I106"/>
  <c r="L106" s="1"/>
  <c r="J106"/>
  <c r="H101"/>
  <c r="K101" s="1"/>
  <c r="I101"/>
  <c r="L101" s="1"/>
  <c r="J101"/>
  <c r="H63"/>
  <c r="K63" s="1"/>
  <c r="I63"/>
  <c r="L63" s="1"/>
  <c r="J63"/>
  <c r="H107"/>
  <c r="K107" s="1"/>
  <c r="I107"/>
  <c r="L107" s="1"/>
  <c r="J107"/>
  <c r="H59"/>
  <c r="K59" s="1"/>
  <c r="I59"/>
  <c r="L59" s="1"/>
  <c r="J59"/>
  <c r="H108"/>
  <c r="K108" s="1"/>
  <c r="I108"/>
  <c r="L108" s="1"/>
  <c r="J108"/>
  <c r="H79"/>
  <c r="K79" s="1"/>
  <c r="I79"/>
  <c r="L79" s="1"/>
  <c r="J79"/>
  <c r="H60"/>
  <c r="K60" s="1"/>
  <c r="I60"/>
  <c r="L60" s="1"/>
  <c r="J60"/>
  <c r="H80"/>
  <c r="K80" s="1"/>
  <c r="I80"/>
  <c r="L80" s="1"/>
  <c r="J80"/>
  <c r="H102"/>
  <c r="K102" s="1"/>
  <c r="I102"/>
  <c r="L102" s="1"/>
  <c r="J102"/>
  <c r="H81"/>
  <c r="K81" s="1"/>
  <c r="I81"/>
  <c r="L81" s="1"/>
  <c r="J81"/>
  <c r="H56"/>
  <c r="K56" s="1"/>
  <c r="I56"/>
  <c r="L56" s="1"/>
  <c r="J56"/>
  <c r="H93"/>
  <c r="K93" s="1"/>
  <c r="I93"/>
  <c r="L93" s="1"/>
  <c r="J93"/>
  <c r="H49"/>
  <c r="K49" s="1"/>
  <c r="I49"/>
  <c r="J49"/>
  <c r="L49"/>
  <c r="H92"/>
  <c r="K92" s="1"/>
  <c r="I92"/>
  <c r="L92" s="1"/>
  <c r="J92"/>
  <c r="H82"/>
  <c r="K82" s="1"/>
  <c r="I82"/>
  <c r="L82" s="1"/>
  <c r="J82"/>
  <c r="H83"/>
  <c r="K83" s="1"/>
  <c r="I83"/>
  <c r="L83" s="1"/>
  <c r="J83"/>
  <c r="H94"/>
  <c r="K94" s="1"/>
  <c r="I94"/>
  <c r="L94" s="1"/>
  <c r="J94"/>
  <c r="H64"/>
  <c r="K64" s="1"/>
  <c r="I64"/>
  <c r="L64" s="1"/>
  <c r="J64"/>
  <c r="H109"/>
  <c r="K109" s="1"/>
  <c r="I109"/>
  <c r="L109" s="1"/>
  <c r="J109"/>
  <c r="H61"/>
  <c r="K61" s="1"/>
  <c r="I61"/>
  <c r="L61" s="1"/>
  <c r="J61"/>
  <c r="H62"/>
  <c r="K62" s="1"/>
  <c r="I62"/>
  <c r="L62" s="1"/>
  <c r="J62"/>
  <c r="H110"/>
  <c r="K110" s="1"/>
  <c r="I110"/>
  <c r="L110" s="1"/>
  <c r="J110"/>
  <c r="H96"/>
  <c r="K96" s="1"/>
  <c r="I96"/>
  <c r="L96" s="1"/>
  <c r="J96"/>
  <c r="H50"/>
  <c r="K50" s="1"/>
  <c r="I50"/>
  <c r="L50" s="1"/>
  <c r="J50"/>
  <c r="H22"/>
  <c r="K22" s="1"/>
  <c r="I22"/>
  <c r="L22" s="1"/>
  <c r="J22"/>
  <c r="H23"/>
  <c r="K23" s="1"/>
  <c r="I23"/>
  <c r="L23" s="1"/>
  <c r="J23"/>
  <c r="H14"/>
  <c r="K14" s="1"/>
  <c r="I14"/>
  <c r="L14" s="1"/>
  <c r="J14"/>
  <c r="H15"/>
  <c r="K15" s="1"/>
  <c r="I15"/>
  <c r="L15" s="1"/>
  <c r="J15"/>
  <c r="H113"/>
  <c r="K113" s="1"/>
  <c r="I113"/>
  <c r="L113" s="1"/>
  <c r="J113"/>
  <c r="H114"/>
  <c r="K114" s="1"/>
  <c r="I114"/>
  <c r="L114" s="1"/>
  <c r="J114"/>
  <c r="H24"/>
  <c r="K24" s="1"/>
  <c r="I24"/>
  <c r="L24" s="1"/>
  <c r="J24"/>
  <c r="H25"/>
  <c r="K25" s="1"/>
  <c r="I25"/>
  <c r="L25" s="1"/>
  <c r="J25"/>
  <c r="H111"/>
  <c r="K111" s="1"/>
  <c r="I111"/>
  <c r="L111" s="1"/>
  <c r="J111"/>
  <c r="H30"/>
  <c r="K30" s="1"/>
  <c r="I30"/>
  <c r="L30" s="1"/>
  <c r="J30"/>
  <c r="H51"/>
  <c r="K51" s="1"/>
  <c r="I51"/>
  <c r="L51" s="1"/>
  <c r="J51"/>
  <c r="H52"/>
  <c r="K52" s="1"/>
  <c r="I52"/>
  <c r="L52" s="1"/>
  <c r="J52"/>
  <c r="H40"/>
  <c r="K40" s="1"/>
  <c r="I40"/>
  <c r="L40" s="1"/>
  <c r="J40"/>
  <c r="H41"/>
  <c r="K41" s="1"/>
  <c r="I41"/>
  <c r="L41" s="1"/>
  <c r="J41"/>
  <c r="H38"/>
  <c r="K38" s="1"/>
  <c r="I38"/>
  <c r="L38" s="1"/>
  <c r="J38"/>
  <c r="H39"/>
  <c r="K39" s="1"/>
  <c r="I39"/>
  <c r="L39" s="1"/>
  <c r="J39"/>
  <c r="H100"/>
  <c r="K100" s="1"/>
  <c r="I100"/>
  <c r="L100" s="1"/>
  <c r="J100"/>
  <c r="H45"/>
  <c r="K45" s="1"/>
  <c r="I45"/>
  <c r="L45" s="1"/>
  <c r="J45"/>
  <c r="H46"/>
  <c r="K46" s="1"/>
  <c r="I46"/>
  <c r="L46" s="1"/>
  <c r="J46"/>
  <c r="H42"/>
  <c r="K42" s="1"/>
  <c r="I42"/>
  <c r="L42" s="1"/>
  <c r="J42"/>
  <c r="H43"/>
  <c r="K43" s="1"/>
  <c r="I43"/>
  <c r="L43" s="1"/>
  <c r="J43"/>
  <c r="H32"/>
  <c r="K32" s="1"/>
  <c r="I32"/>
  <c r="L32" s="1"/>
  <c r="J32"/>
  <c r="H33"/>
  <c r="K33" s="1"/>
  <c r="I33"/>
  <c r="L33" s="1"/>
  <c r="J33"/>
  <c r="H66"/>
  <c r="K66" s="1"/>
  <c r="I66"/>
  <c r="L66" s="1"/>
  <c r="J66"/>
  <c r="H67"/>
  <c r="K67" s="1"/>
  <c r="I67"/>
  <c r="L67" s="1"/>
  <c r="J67"/>
  <c r="H26"/>
  <c r="K26" s="1"/>
  <c r="I26"/>
  <c r="L26" s="1"/>
  <c r="J26"/>
  <c r="H27"/>
  <c r="K27" s="1"/>
  <c r="I27"/>
  <c r="L27" s="1"/>
  <c r="J27"/>
  <c r="H16"/>
  <c r="K16" s="1"/>
  <c r="I16"/>
  <c r="L16" s="1"/>
  <c r="J16"/>
  <c r="H17"/>
  <c r="K17" s="1"/>
  <c r="I17"/>
  <c r="L17" s="1"/>
  <c r="J17"/>
  <c r="H53"/>
  <c r="K53" s="1"/>
  <c r="I53"/>
  <c r="L53" s="1"/>
  <c r="J53"/>
  <c r="H54"/>
  <c r="K54" s="1"/>
  <c r="I54"/>
  <c r="L54" s="1"/>
  <c r="J54"/>
  <c r="H11"/>
  <c r="K11" s="1"/>
  <c r="I11"/>
  <c r="L11" s="1"/>
  <c r="J11"/>
  <c r="H35"/>
  <c r="K35" s="1"/>
  <c r="I35"/>
  <c r="L35" s="1"/>
  <c r="J35"/>
  <c r="H18"/>
  <c r="K18" s="1"/>
  <c r="I18"/>
  <c r="L18" s="1"/>
  <c r="J18"/>
  <c r="H44"/>
  <c r="K44" s="1"/>
  <c r="I44"/>
  <c r="L44" s="1"/>
  <c r="J44"/>
  <c r="H103"/>
  <c r="K103" s="1"/>
  <c r="I103"/>
  <c r="L103" s="1"/>
  <c r="J103"/>
  <c r="H37"/>
  <c r="K37" s="1"/>
  <c r="I37"/>
  <c r="L37" s="1"/>
  <c r="J37"/>
  <c r="H12"/>
  <c r="K12" s="1"/>
  <c r="I12"/>
  <c r="L12" s="1"/>
  <c r="J12"/>
  <c r="H21"/>
  <c r="K21" s="1"/>
  <c r="I21"/>
  <c r="L21" s="1"/>
  <c r="J21"/>
  <c r="H65"/>
  <c r="K65" s="1"/>
  <c r="I65"/>
  <c r="L65" s="1"/>
  <c r="J65"/>
  <c r="H19"/>
  <c r="K19" s="1"/>
  <c r="I19"/>
  <c r="L19" s="1"/>
  <c r="J19"/>
  <c r="H36"/>
  <c r="K36" s="1"/>
  <c r="I36"/>
  <c r="L36" s="1"/>
  <c r="J36"/>
  <c r="H34"/>
  <c r="K34" s="1"/>
  <c r="I34"/>
  <c r="L34" s="1"/>
  <c r="J34"/>
  <c r="H13"/>
  <c r="K13" s="1"/>
  <c r="I13"/>
  <c r="L13" s="1"/>
  <c r="J13"/>
  <c r="H55"/>
  <c r="K55" s="1"/>
  <c r="I55"/>
  <c r="L55" s="1"/>
  <c r="J55"/>
  <c r="H99"/>
  <c r="K99" s="1"/>
  <c r="I99"/>
  <c r="L99" s="1"/>
  <c r="J99"/>
  <c r="H20"/>
  <c r="K20" s="1"/>
  <c r="I20"/>
  <c r="L20" s="1"/>
  <c r="J20"/>
  <c r="H97"/>
  <c r="K97" s="1"/>
  <c r="I97"/>
  <c r="L97" s="1"/>
  <c r="J97"/>
  <c r="H31"/>
  <c r="K31" s="1"/>
  <c r="I31"/>
  <c r="L31" s="1"/>
  <c r="J31"/>
  <c r="H112"/>
  <c r="K112" s="1"/>
  <c r="I112"/>
  <c r="L112" s="1"/>
  <c r="J112"/>
  <c r="E27" i="14" l="1"/>
  <c r="E29" s="1"/>
  <c r="E115" i="5"/>
  <c r="F115"/>
  <c r="G115"/>
  <c r="H115"/>
  <c r="I115"/>
  <c r="J115"/>
  <c r="K115"/>
  <c r="L115"/>
  <c r="D115"/>
  <c r="E35" i="14"/>
  <c r="H84" i="15"/>
  <c r="P84" l="1"/>
  <c r="Q84"/>
  <c r="J84"/>
  <c r="K84"/>
  <c r="L84"/>
  <c r="M84"/>
  <c r="N84"/>
  <c r="O84"/>
  <c r="I84"/>
  <c r="G35" i="14" l="1"/>
  <c r="G25"/>
  <c r="G15"/>
  <c r="G27" l="1"/>
  <c r="G29" s="1"/>
  <c r="I25"/>
</calcChain>
</file>

<file path=xl/sharedStrings.xml><?xml version="1.0" encoding="utf-8"?>
<sst xmlns="http://schemas.openxmlformats.org/spreadsheetml/2006/main" count="1811" uniqueCount="746">
  <si>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</si>
  <si>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</si>
  <si>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</si>
  <si>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</si>
  <si>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</si>
  <si>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</si>
  <si>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</si>
  <si>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</si>
  <si>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</si>
  <si>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</si>
  <si>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MEDIO SUPERIOR</t>
  </si>
  <si>
    <t>N/C</t>
  </si>
  <si>
    <t>R</t>
  </si>
  <si>
    <t>Colegio de Bachilleres (COBACH)</t>
  </si>
  <si>
    <t xml:space="preserve">     DETERMINACIÓN DEL ÁREA DE INFLUENCIA</t>
  </si>
  <si>
    <t xml:space="preserve">     Mapa del área</t>
  </si>
  <si>
    <r>
      <t xml:space="preserve">Instrucciones: </t>
    </r>
    <r>
      <rPr>
        <sz val="10"/>
        <rFont val="Arial"/>
        <family val="2"/>
      </rPr>
      <t>En este espacio anexe o trace, un mapa de la zona con la ubicación de los municipios y localidades que integran el área de influencia, con sus respectivos nombres, vías de comunicación a la localidad seleccionada y servicios educativos existentes.</t>
    </r>
  </si>
  <si>
    <t>ESTUDIO DE FACTIBILIDAD</t>
  </si>
  <si>
    <t>DETERMINACIÓN DEL ÁREA DE INFLUENCIA</t>
  </si>
  <si>
    <t>Localidades afluentes</t>
  </si>
  <si>
    <r>
      <t xml:space="preserve">Instrucciones: </t>
    </r>
    <r>
      <rPr>
        <sz val="10"/>
        <rFont val="Arial"/>
        <family val="2"/>
      </rPr>
      <t>Inicie por la localidad seleccionada, subráyela y continúe con el resto de las localidades que conforman el  área, dando distancias, tiempo, tipo y costo de transporte respecto de la seleccionada.</t>
    </r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</si>
  <si>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</si>
  <si>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</si>
  <si>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</si>
  <si>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</si>
  <si>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</si>
  <si>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</si>
  <si>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</si>
  <si>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</si>
  <si>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</si>
  <si>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</si>
  <si>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</si>
  <si>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</si>
  <si>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</si>
  <si>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</si>
  <si>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</si>
  <si>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</si>
  <si>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</si>
  <si>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</si>
  <si>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</si>
  <si>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</si>
  <si>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</si>
  <si>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</si>
  <si>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</si>
  <si>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</si>
  <si>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</si>
  <si>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</si>
  <si>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</si>
  <si>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</si>
  <si>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</si>
  <si>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</si>
  <si>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Telegráfico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</si>
  <si>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</si>
  <si>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</si>
  <si>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</si>
  <si>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</si>
  <si>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</si>
  <si>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</si>
  <si>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</si>
  <si>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</si>
  <si>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 xml:space="preserve">                 ANÁLISIS DE LA OFERTA Y DEMANDA DE EDUCACIÓN MEDIA SUPERIOR </t>
  </si>
  <si>
    <t xml:space="preserve">                     Análisis de la Demanda.</t>
  </si>
  <si>
    <r>
      <t xml:space="preserve">a) Escuelas </t>
    </r>
    <r>
      <rPr>
        <b/>
        <sz val="10"/>
        <rFont val="Arial"/>
        <family val="2"/>
      </rPr>
      <t>secundarias</t>
    </r>
    <r>
      <rPr>
        <sz val="10"/>
        <rFont val="Arial"/>
        <family val="2"/>
      </rPr>
      <t xml:space="preserve"> de la localidad seleccionada y del área de influencia.</t>
    </r>
  </si>
  <si>
    <t xml:space="preserve">E S C U E L A </t>
  </si>
  <si>
    <t>NÚMERO DE ALUMNOS</t>
  </si>
  <si>
    <t>CLAVE</t>
  </si>
  <si>
    <t>NOMBRE</t>
  </si>
  <si>
    <t>1º</t>
  </si>
  <si>
    <t>2º</t>
  </si>
  <si>
    <t>3º</t>
  </si>
  <si>
    <t>EGRESADOS</t>
  </si>
  <si>
    <t>T O T A L</t>
  </si>
  <si>
    <t>a) Planteles de nivel medio superior de la localidad seleccionada y del área de influencia.</t>
  </si>
  <si>
    <t>E   S   C   U   E   L   A</t>
  </si>
  <si>
    <t>TURNO</t>
  </si>
  <si>
    <t>CONTROL</t>
  </si>
  <si>
    <t>TIPO</t>
  </si>
  <si>
    <t>PRIMERO</t>
  </si>
  <si>
    <t>SEGUNDO</t>
  </si>
  <si>
    <t>TERCERO</t>
  </si>
  <si>
    <t>GRUPOS</t>
  </si>
  <si>
    <t>Centro de Educación Media Superior a Distancia (EMSAD)</t>
  </si>
  <si>
    <t>C</t>
  </si>
  <si>
    <t>INFORMACIÓN SOCIO-ECONÓMICA SOBRE LA LOCALIDAD SELECCIONADA Y DEL ÁREA DE INFLUENCIA</t>
  </si>
  <si>
    <t xml:space="preserve">              ANÁLISIS DE LA OFERTA Y DEMANDA DE EDUCACIÓN MEDIA SUPERIOR </t>
  </si>
  <si>
    <t xml:space="preserve">                Análisis de la oferta</t>
  </si>
  <si>
    <t>CONVERSIÓN</t>
  </si>
  <si>
    <t>Colegio de Estudios Científicos y Tecnológicos (CECYTE)</t>
  </si>
  <si>
    <t>SEP - SEMS Formato NC-1</t>
  </si>
  <si>
    <t>S</t>
  </si>
  <si>
    <t xml:space="preserve">ESTUDIO DE FACTIBILIDAD, EDUCACIÓN MEDIA SUPERIOR </t>
  </si>
  <si>
    <r>
      <t xml:space="preserve">Instrucciones: </t>
    </r>
    <r>
      <rPr>
        <sz val="10"/>
        <rFont val="Arial"/>
        <family val="2"/>
      </rPr>
      <t>Inicie co</t>
    </r>
    <r>
      <rPr>
        <sz val="10"/>
        <rFont val="Arial"/>
        <family val="2"/>
      </rPr>
      <t>n la localidad seleccionada y después las localidades afluentes.</t>
    </r>
  </si>
  <si>
    <t>K</t>
  </si>
  <si>
    <t>L</t>
  </si>
  <si>
    <t>M</t>
  </si>
  <si>
    <r>
      <t xml:space="preserve">N/C: Nueva Creación </t>
    </r>
    <r>
      <rPr>
        <sz val="10"/>
        <rFont val="Arial"/>
        <family val="2"/>
      </rPr>
      <t>(Creación de un nuevo plantel)</t>
    </r>
  </si>
  <si>
    <r>
      <t xml:space="preserve">S: Sustitución </t>
    </r>
    <r>
      <rPr>
        <sz val="10"/>
        <rFont val="Arial"/>
        <family val="2"/>
      </rPr>
      <t>(Cancelación de un plantel estatal o de otra modalidad ya existente y creación en su lugar de un plantel ODE)</t>
    </r>
  </si>
  <si>
    <t>Registre la información que se solicita en cada campo, y marque con una "X" en la casilla de la opción que corresponda.</t>
  </si>
  <si>
    <t>SOLICITANTE</t>
  </si>
  <si>
    <t>FECHA:</t>
  </si>
  <si>
    <t>CARGO</t>
  </si>
  <si>
    <t>Instrucciones</t>
  </si>
  <si>
    <t>I</t>
  </si>
  <si>
    <t>II</t>
  </si>
  <si>
    <t>(I/II) x 100</t>
  </si>
  <si>
    <t>Área de influencia</t>
  </si>
  <si>
    <t>Entidad Federativa</t>
  </si>
  <si>
    <t>Área de influencia vs Entidad Federativa</t>
  </si>
  <si>
    <t>A</t>
  </si>
  <si>
    <t>B</t>
  </si>
  <si>
    <t>Porcentaje de absorción    (A/B)x100</t>
  </si>
  <si>
    <t>D</t>
  </si>
  <si>
    <t>E</t>
  </si>
  <si>
    <t>F</t>
  </si>
  <si>
    <t>G</t>
  </si>
  <si>
    <t>H</t>
  </si>
  <si>
    <t>Demanda (D-E+F)</t>
  </si>
  <si>
    <t>Índice de atención a la demanda (G/H)x100</t>
  </si>
  <si>
    <t>J</t>
  </si>
  <si>
    <t>Demanda no atendida (1- I/100 )xH</t>
  </si>
  <si>
    <t>Cálculo del porcentaje de uso de la capacidad instalada</t>
  </si>
  <si>
    <t>Porcentaje de uso de la capacidad instalada    (K/L)x100</t>
  </si>
  <si>
    <t xml:space="preserve">*La información contenida en la Columna I deberá hacer referencia a los totales de las secciones D o E, dependiendo si ésta hace referencia a la oferta educativa de EMS o de Secundaria. </t>
  </si>
  <si>
    <t>Proporcione la información que se solicita a continuación, con base en sus archivos estadísticos y en los totales de las Secciones EF4.1 y EF4.2.</t>
  </si>
  <si>
    <t>MATRÍCULA</t>
  </si>
  <si>
    <t>AULAS</t>
  </si>
  <si>
    <t>NVO INGRESO</t>
  </si>
  <si>
    <t>REPETIDORES</t>
  </si>
  <si>
    <t>EXISTENTES</t>
  </si>
  <si>
    <t>EN USO</t>
  </si>
  <si>
    <t>RESPUESTA A LA DEMANDA EDUCATIVA: "ANÁLISIS OFERTA-DEMANDA EMS"</t>
  </si>
  <si>
    <r>
      <t xml:space="preserve">R: Regularización </t>
    </r>
    <r>
      <rPr>
        <sz val="10"/>
        <rFont val="Arial"/>
        <family val="2"/>
      </rPr>
      <t>(Regularización de un plantel con financiamiento 100% local, no reconocido por la SEP)</t>
    </r>
  </si>
  <si>
    <t>Bachillerato Intercultural (BI)</t>
  </si>
  <si>
    <t xml:space="preserve">NUEVA UNIDAD </t>
  </si>
  <si>
    <t>Telebachillerato Comunitario (TC)</t>
  </si>
  <si>
    <r>
      <t xml:space="preserve">C: Conversión </t>
    </r>
    <r>
      <rPr>
        <sz val="10"/>
        <rFont val="Arial"/>
        <family val="2"/>
      </rPr>
      <t>(Conversión de un EMSAD existente reconocido por la SEP, a COBACH o CECYTE)</t>
    </r>
  </si>
  <si>
    <t>Indique, en el campo correspondiente, la Entidad Federativa, Municipio, localidad, fecha de la solicitud, así como nombre y cargo del solicitante.</t>
  </si>
  <si>
    <t>Marque con una "X" si el servicio solicitado se ubica en zona rural o urbana, así como el tipo de unidad educativa y de solicitud.</t>
  </si>
  <si>
    <t>UNIDAD EDUCATIVA SOLICITADA</t>
  </si>
  <si>
    <t>2015 - 2016</t>
  </si>
  <si>
    <t>2016 - 2017</t>
  </si>
  <si>
    <t>2017 -2018</t>
  </si>
  <si>
    <t>Matrícula EMS 2015-2016</t>
  </si>
  <si>
    <t>USO DE LA CAPACIDAD INSTALADA 2015-2016</t>
  </si>
  <si>
    <t>Jalisco</t>
  </si>
  <si>
    <t>Zapopan</t>
  </si>
  <si>
    <t>Colonia Constitución</t>
  </si>
  <si>
    <t>X</t>
  </si>
  <si>
    <t>CHAPULTEPEC COUNTRY</t>
  </si>
  <si>
    <t>JACARANDAS</t>
  </si>
  <si>
    <t>ZAPOPAN</t>
  </si>
  <si>
    <t>SEATTLE</t>
  </si>
  <si>
    <t>ITALIA PROVIDENCIA</t>
  </si>
  <si>
    <t xml:space="preserve">PROVIDENCIA </t>
  </si>
  <si>
    <t>LADRON DE GUEVARA</t>
  </si>
  <si>
    <t>LA PALMITA</t>
  </si>
  <si>
    <t>SANTA ELENA DE LA CRUZ</t>
  </si>
  <si>
    <t>LOMAS DE INDEPENDENCIA</t>
  </si>
  <si>
    <t>LOMAS DEL PARAISO</t>
  </si>
  <si>
    <t>Guadalajara</t>
  </si>
  <si>
    <t>20 minutos</t>
  </si>
  <si>
    <t>30 minutos</t>
  </si>
  <si>
    <t>autobus</t>
  </si>
  <si>
    <t>GUADALAJARA</t>
  </si>
  <si>
    <t>14DCT0025T</t>
  </si>
  <si>
    <t>CENTRO DE BACHILLERATO TECNOLOGICO INDUSTRIAL Y DE SERVICIOS NUM 10</t>
  </si>
  <si>
    <t>FEDERAL</t>
  </si>
  <si>
    <t>14DNT0001P</t>
  </si>
  <si>
    <t>CENTRO DE ENSEÑANZA TECNICA INDUSTRIAL</t>
  </si>
  <si>
    <t>ESTATAL</t>
  </si>
  <si>
    <t>14PBH0016W</t>
  </si>
  <si>
    <t>COLEGIO REFORMA SECUNDARIA Y PREPARATORIA</t>
  </si>
  <si>
    <t>PARTICULAR</t>
  </si>
  <si>
    <t>14PBH0061I</t>
  </si>
  <si>
    <t>PREPARATORIA ANAHUAC GARIBALDI</t>
  </si>
  <si>
    <t>14PBH0071P</t>
  </si>
  <si>
    <t>UI INTERNACIONAL</t>
  </si>
  <si>
    <t>14PBH0194Z</t>
  </si>
  <si>
    <t>COLEGIO REPUBLICA MEXICANA</t>
  </si>
  <si>
    <t>14PBH0201S</t>
  </si>
  <si>
    <t>CENTRO DE ESTUDIOS UNIVERSITARIOS VERACRUZ</t>
  </si>
  <si>
    <t>14PBH0227Z</t>
  </si>
  <si>
    <t>COLEGIO LA PAZ</t>
  </si>
  <si>
    <t>14PBH0235I</t>
  </si>
  <si>
    <t>PREPARATORIA TECNICA PALMARES</t>
  </si>
  <si>
    <t>14PBH0305N</t>
  </si>
  <si>
    <t>CENTRO UNIVERSITARIO UTEG</t>
  </si>
  <si>
    <t>14PBH0322D</t>
  </si>
  <si>
    <t>CE MALINALLI</t>
  </si>
  <si>
    <t>14PBH0339D</t>
  </si>
  <si>
    <t>14PBH0351Z</t>
  </si>
  <si>
    <t>CENTRO UNIVERSITARIO DE MONTERREY</t>
  </si>
  <si>
    <t>14PBH3001O</t>
  </si>
  <si>
    <t>FRAY PEDRO DE GANTE</t>
  </si>
  <si>
    <t>14PBH3002N</t>
  </si>
  <si>
    <t>LICEO DEL VALLE A C</t>
  </si>
  <si>
    <t>14PBH3107H</t>
  </si>
  <si>
    <t>ARISTOTELES</t>
  </si>
  <si>
    <t>14PBH3176D</t>
  </si>
  <si>
    <t>CENTRO ESCOLAR TORREBLANCA</t>
  </si>
  <si>
    <t>14PBH3203K</t>
  </si>
  <si>
    <t>FEBRES CORDERO</t>
  </si>
  <si>
    <t>14PBH3297P</t>
  </si>
  <si>
    <t>INSTITUTO ALPES SAN JAVIER</t>
  </si>
  <si>
    <t>14PBH3622V</t>
  </si>
  <si>
    <t>BACHILLERATO COLEGIO ENRIQUE DE OSSO</t>
  </si>
  <si>
    <t>14PBJ0026R</t>
  </si>
  <si>
    <t>UNIVERSIDAD DE ESTUDIOS ACADEMICOS</t>
  </si>
  <si>
    <t>14PBJ0127P</t>
  </si>
  <si>
    <t>14PCT0005K</t>
  </si>
  <si>
    <t>CET VERACRUZ MAR EGEO</t>
  </si>
  <si>
    <t>14PCT0018O</t>
  </si>
  <si>
    <t>CET VERACRUZ</t>
  </si>
  <si>
    <t>14PCT0044M</t>
  </si>
  <si>
    <t>ESC DE ENFERMERIA FLORENCIA NIGTHINGALE</t>
  </si>
  <si>
    <t>14PCT0049H</t>
  </si>
  <si>
    <t>CET ATENEO METROPOLITANO DE GUADALAJARA</t>
  </si>
  <si>
    <t>14PCT0078C</t>
  </si>
  <si>
    <t>INSTITUTO SUPERIOR DE COMERCIO Y ADMINISTRACION</t>
  </si>
  <si>
    <t>14PPT0001S</t>
  </si>
  <si>
    <t>ACADEMIA MUNICIPAL DE ENFERMERIA</t>
  </si>
  <si>
    <t>14UBH0024Q</t>
  </si>
  <si>
    <t>ESCUELA PREPARATORIA 14</t>
  </si>
  <si>
    <t>AUTONOMO</t>
  </si>
  <si>
    <t>14DCT0244F</t>
  </si>
  <si>
    <t>CENTRO DE ESTUDIOS TECNOLOGICOS INDUSTRIALES Y DE SERVICIOS NUM 14</t>
  </si>
  <si>
    <t>14DCT0273A</t>
  </si>
  <si>
    <t>CENTRO DE BACHILLERATO TECNOLOGICO INDUSTRIAL Y DE SERVICIOS NUM 246</t>
  </si>
  <si>
    <t>14ECB0012Z</t>
  </si>
  <si>
    <t>COLEGIO DE BACHILLERES 12</t>
  </si>
  <si>
    <t>14ECB0016V</t>
  </si>
  <si>
    <t>COLEGIO DE BACHILLERES 16</t>
  </si>
  <si>
    <t>14PBH0200T</t>
  </si>
  <si>
    <t>INSTITUTO ZAPOPAN</t>
  </si>
  <si>
    <t>14PBH0209K</t>
  </si>
  <si>
    <t>14PBH0236H</t>
  </si>
  <si>
    <t>CENTRO UNIVERSITARIO AMERICA</t>
  </si>
  <si>
    <t>14PBH0243R</t>
  </si>
  <si>
    <t>14PBH0282T</t>
  </si>
  <si>
    <t>COLEGIO SOR JUANA INES DE LA CRUZ</t>
  </si>
  <si>
    <t>14PBH0291A</t>
  </si>
  <si>
    <t>EDUCACION INTEGRAL DE OCCIDENTE</t>
  </si>
  <si>
    <t>14PBH3366V</t>
  </si>
  <si>
    <t>INSTITUTO DE CIENCIAS</t>
  </si>
  <si>
    <t>14PBH3746D</t>
  </si>
  <si>
    <t>UNIVERSIDAD TEC MILENIO ZAPOPAN</t>
  </si>
  <si>
    <t>14PBJ0012O</t>
  </si>
  <si>
    <t>14PBJ0074A</t>
  </si>
  <si>
    <t>14PBJ0079W</t>
  </si>
  <si>
    <t>CENTRO DE ESTUDIOS AMERICA</t>
  </si>
  <si>
    <t>14PCT0061C</t>
  </si>
  <si>
    <t>CENTRO EDUCATIVO FREIRE</t>
  </si>
  <si>
    <t>14PCT0065Z</t>
  </si>
  <si>
    <t>14PET0036B</t>
  </si>
  <si>
    <t>PRIMERA ESCUELA MEXICANA DE PODOLOGIA</t>
  </si>
  <si>
    <t>14UBH0036V</t>
  </si>
  <si>
    <t>ESCUELA PREPARATORIA 10</t>
  </si>
  <si>
    <t>14UBH0084E</t>
  </si>
  <si>
    <t>PREPARATORIA 8</t>
  </si>
  <si>
    <t>14UBH0086C</t>
  </si>
  <si>
    <t>PREPARATORIA 10</t>
  </si>
  <si>
    <t>14UCT0004X</t>
  </si>
  <si>
    <t>14UET0008R</t>
  </si>
  <si>
    <t>JARDINES DEL COUNTRY</t>
  </si>
  <si>
    <t>RESIDENCIAL SAN ELIAS</t>
  </si>
  <si>
    <t>SANTA ELENA ESTADIO</t>
  </si>
  <si>
    <t>VILLAS DE SAN JUAN</t>
  </si>
  <si>
    <t>MIRAFLORES</t>
  </si>
  <si>
    <t>PROVIDENCIA</t>
  </si>
  <si>
    <t>GUADALAJARA (ZONA CENTRO)</t>
  </si>
  <si>
    <t>14DES0063E</t>
  </si>
  <si>
    <t>14DES0085Q</t>
  </si>
  <si>
    <t>14DST0001K</t>
  </si>
  <si>
    <t>14DST0004H</t>
  </si>
  <si>
    <t>14DST0107D</t>
  </si>
  <si>
    <t>14DST0113O</t>
  </si>
  <si>
    <t>14DST0158K</t>
  </si>
  <si>
    <t>14EDS0001S</t>
  </si>
  <si>
    <t>14EES0028Y</t>
  </si>
  <si>
    <t>14EES0034I</t>
  </si>
  <si>
    <t>14EES0054W</t>
  </si>
  <si>
    <t>RAMON REYES OCHOA</t>
  </si>
  <si>
    <t>IDOLINA GAONA DE COSIO</t>
  </si>
  <si>
    <t>JOSE VASCONCELOS</t>
  </si>
  <si>
    <t>ESCUELA SECUNDARIA TECNICA 107</t>
  </si>
  <si>
    <t>ESCUELA SECUNDARIA TECNICA 113</t>
  </si>
  <si>
    <t>EFRAIN GONZALEZ LUNA</t>
  </si>
  <si>
    <t>ATLETAS DEL CODE JALISCO</t>
  </si>
  <si>
    <t>IRENE ROBLEDO GARCIA</t>
  </si>
  <si>
    <t>JAIME TORRES BODET</t>
  </si>
  <si>
    <t>RAMON GARCIA RUIZ</t>
  </si>
  <si>
    <t>MEZQUITAN COUNTRY</t>
  </si>
  <si>
    <t>MONUMENTAL</t>
  </si>
  <si>
    <t>VILLASEÑOR</t>
  </si>
  <si>
    <t>INDEPENDENCIA</t>
  </si>
  <si>
    <t>COLINAS DE SAN JAVIER</t>
  </si>
  <si>
    <t>JARDINES ALCALDE</t>
  </si>
  <si>
    <t>AUTOCINEMA</t>
  </si>
  <si>
    <t>ARTESANOS</t>
  </si>
  <si>
    <t>14EES0136F</t>
  </si>
  <si>
    <t>14EES0179D</t>
  </si>
  <si>
    <t>14PES0012C</t>
  </si>
  <si>
    <t>14PES0016Z</t>
  </si>
  <si>
    <t>14PES0017Y</t>
  </si>
  <si>
    <t>14PES0039J</t>
  </si>
  <si>
    <t>14PES0060M</t>
  </si>
  <si>
    <t>14PES0101W</t>
  </si>
  <si>
    <t>14PES0102V</t>
  </si>
  <si>
    <t>14PES0109O</t>
  </si>
  <si>
    <t>14PES0141X</t>
  </si>
  <si>
    <t>14PES0143V</t>
  </si>
  <si>
    <t>14PES0144U</t>
  </si>
  <si>
    <t>14PES0158X</t>
  </si>
  <si>
    <t>14PES0162J</t>
  </si>
  <si>
    <t>14PES0184V</t>
  </si>
  <si>
    <t>14PES0228B</t>
  </si>
  <si>
    <t>14PES0238I</t>
  </si>
  <si>
    <t>14PES0254Z</t>
  </si>
  <si>
    <t>14PES0286S</t>
  </si>
  <si>
    <t>14PES0297Y</t>
  </si>
  <si>
    <t>14PES0500T</t>
  </si>
  <si>
    <t>14PES0888K</t>
  </si>
  <si>
    <t>14PES0918O</t>
  </si>
  <si>
    <t>14PES0928V</t>
  </si>
  <si>
    <t>14PES0979B</t>
  </si>
  <si>
    <t>14PST0008I</t>
  </si>
  <si>
    <t>14PST0016R</t>
  </si>
  <si>
    <t>14PST0017Q</t>
  </si>
  <si>
    <t>ZENAIDA GUTIERREZ VAZQUEZ</t>
  </si>
  <si>
    <t>MA HELENA COSIO VIDAURRI</t>
  </si>
  <si>
    <t>COLEGIO ANAHUAC GARIBALDI</t>
  </si>
  <si>
    <t>REPUBLICA MEXICANA</t>
  </si>
  <si>
    <t>LICEO DEL VALLE</t>
  </si>
  <si>
    <t>COLEGIO REFORMA</t>
  </si>
  <si>
    <t>LA PAZ</t>
  </si>
  <si>
    <t>COLEGIO AMERICANO DE GUADALAJARA</t>
  </si>
  <si>
    <t>INSURGENTES</t>
  </si>
  <si>
    <t>FRANCISCO FEBRES CORDERO</t>
  </si>
  <si>
    <t>ENRIQUE DE OSSO</t>
  </si>
  <si>
    <t>OCCIDENTAL</t>
  </si>
  <si>
    <t>JAIME SABINES</t>
  </si>
  <si>
    <t>NUEVO MEXICO</t>
  </si>
  <si>
    <t>COLEGIO OXFORD</t>
  </si>
  <si>
    <t>LICEO DEL COUNTRY AURELIO ORTEGA</t>
  </si>
  <si>
    <t>PATRIA</t>
  </si>
  <si>
    <t>INSTITUTO MEXICO INGLES</t>
  </si>
  <si>
    <t>CENTRO ESCOLAR EL CASTILLO</t>
  </si>
  <si>
    <t>INSTITUTO DEL REFUGIO</t>
  </si>
  <si>
    <t>FRANKLIN DELANO ROOSEVELT SCHOOL</t>
  </si>
  <si>
    <t>COLEGIO INTERNACIONAL DE GUADALAJARA</t>
  </si>
  <si>
    <t>ASIS</t>
  </si>
  <si>
    <t>PALMARES</t>
  </si>
  <si>
    <t>AMERICA JARDINES DEL COUNTRY</t>
  </si>
  <si>
    <t>TABACHINES</t>
  </si>
  <si>
    <t>LA EXPERIENCIA</t>
  </si>
  <si>
    <t>LA CORONILLA</t>
  </si>
  <si>
    <t>ATEMAJAC DEL VALLE</t>
  </si>
  <si>
    <t>ALTAGRACIA</t>
  </si>
  <si>
    <t>EL VIGIA</t>
  </si>
  <si>
    <t>PARQUES DEL AUDITORIO</t>
  </si>
  <si>
    <t>MESA DE LOS OCOTES</t>
  </si>
  <si>
    <t>NUEVO VERGEL 2DA SECCION</t>
  </si>
  <si>
    <t>TEPEYAC</t>
  </si>
  <si>
    <t>AGUA FRIA</t>
  </si>
  <si>
    <t>ZOQUIPAN</t>
  </si>
  <si>
    <t>LOS MAESTROS</t>
  </si>
  <si>
    <t>SANTA MARGARITA</t>
  </si>
  <si>
    <t>LOMAS DEL BATAN</t>
  </si>
  <si>
    <t>PARQUE INDUSTRIAL BELENES NORTE</t>
  </si>
  <si>
    <t>ZAPOPAN (ZONA CENTRO)</t>
  </si>
  <si>
    <t>COLINAS DE LOS BELENES</t>
  </si>
  <si>
    <t>ALTAMIRA</t>
  </si>
  <si>
    <t>SANTA FE</t>
  </si>
  <si>
    <t>PATRIA RESIDENCIAL</t>
  </si>
  <si>
    <t>14DES0017T</t>
  </si>
  <si>
    <t>JOSE ANTONIO TORRES</t>
  </si>
  <si>
    <t>14DES0023D</t>
  </si>
  <si>
    <t>ESCUELA SECUNDARIA FEDERAL 66</t>
  </si>
  <si>
    <t>14DES0044Q</t>
  </si>
  <si>
    <t>CUAUHTEMOC</t>
  </si>
  <si>
    <t>14DES0093Z</t>
  </si>
  <si>
    <t>JOSE MA LUIS MORA</t>
  </si>
  <si>
    <t>14DES0148L</t>
  </si>
  <si>
    <t>GUILLERMO GONZALEZ CAMARENA</t>
  </si>
  <si>
    <t>14DST0013P</t>
  </si>
  <si>
    <t>ESCUELA SECUNDARIA TECNICA 13</t>
  </si>
  <si>
    <t>14DST0048E</t>
  </si>
  <si>
    <t>ESCUELA SECUNDARIA TECNICA 116</t>
  </si>
  <si>
    <t>14DST0077Z</t>
  </si>
  <si>
    <t>JOSE CLEMENTE OROZCO</t>
  </si>
  <si>
    <t>14DST0148D</t>
  </si>
  <si>
    <t>EFRAIN GONZALEZ MORFIN</t>
  </si>
  <si>
    <t>14EES0030M</t>
  </si>
  <si>
    <t>LUIS DONALDO COLOSIO MURRIETA</t>
  </si>
  <si>
    <t>14EES0065B</t>
  </si>
  <si>
    <t>FRANCISCO DE JESUS AYON ZESTER</t>
  </si>
  <si>
    <t>14EES0134H</t>
  </si>
  <si>
    <t>MIXTA U 1</t>
  </si>
  <si>
    <t>14EES0336D</t>
  </si>
  <si>
    <t>MIXTA U 5</t>
  </si>
  <si>
    <t>14EES0503K</t>
  </si>
  <si>
    <t>ELENO GARCIA RAMOS</t>
  </si>
  <si>
    <t>14EST0001J</t>
  </si>
  <si>
    <t>REPUBLICA ITALIANA</t>
  </si>
  <si>
    <t>14EST0025T</t>
  </si>
  <si>
    <t>J ANGEL ROMERO LLAMAS</t>
  </si>
  <si>
    <t>14PES0014A</t>
  </si>
  <si>
    <t>14PES0037L</t>
  </si>
  <si>
    <t>COLEGIO VICTORIA</t>
  </si>
  <si>
    <t>14PES0051E</t>
  </si>
  <si>
    <t>INSTITUTO DEL SABER</t>
  </si>
  <si>
    <t>14PES0066G</t>
  </si>
  <si>
    <t>CENTRO ESCOLAR ANNA FREUD</t>
  </si>
  <si>
    <t>14PES0087T</t>
  </si>
  <si>
    <t>COLEGIO TERCER MILENIO</t>
  </si>
  <si>
    <t>14PES0124G</t>
  </si>
  <si>
    <t>ISABEL LA CATOLICA</t>
  </si>
  <si>
    <t>14PES0176M</t>
  </si>
  <si>
    <t>SECUNDARIA ZAPOPAN DE LA UNIVERSIDAD AUTONOMA DE GUADALAJARA</t>
  </si>
  <si>
    <t>14PES0213Z</t>
  </si>
  <si>
    <t>ANACLETO GONZALEZ FLORES</t>
  </si>
  <si>
    <t>14PES0235L</t>
  </si>
  <si>
    <t>14PES0248P</t>
  </si>
  <si>
    <t>COLEGIO INTERAMERICANO ZAPOPAN</t>
  </si>
  <si>
    <t>14PES0280Y</t>
  </si>
  <si>
    <t>EDUCACION DE OCCIDENTE</t>
  </si>
  <si>
    <t>14PES0290E</t>
  </si>
  <si>
    <t>SUMMERHILL LOS BELENES ZAPOPAN</t>
  </si>
  <si>
    <t>14PES0328A</t>
  </si>
  <si>
    <t>JEAN PIAGET</t>
  </si>
  <si>
    <t>14PES0330P</t>
  </si>
  <si>
    <t>14PES0911V</t>
  </si>
  <si>
    <t>NUEVA ESPAÑA</t>
  </si>
  <si>
    <t>14PES0917P</t>
  </si>
  <si>
    <t>THOMAS JEFFERSON</t>
  </si>
  <si>
    <t>14PST0034G</t>
  </si>
  <si>
    <t>MANUEL TOLSA</t>
  </si>
  <si>
    <t>14PST0037D</t>
  </si>
  <si>
    <t>SOR JUANA INES DE LA CRUZ</t>
  </si>
  <si>
    <t>14PST0049I</t>
  </si>
  <si>
    <t>OCTAVIO PAZ</t>
  </si>
  <si>
    <t>14SES0238F</t>
  </si>
  <si>
    <t>ATEMAJAC</t>
  </si>
  <si>
    <t>14SES0275J</t>
  </si>
  <si>
    <t>JUSTO SIERRA MENDEZ</t>
  </si>
  <si>
    <t>Lic. Hellen Garcia Retamoza</t>
  </si>
  <si>
    <t>Directora de Planeación y Evaluación</t>
  </si>
  <si>
    <t xml:space="preserve">Escuelas Preparatorias en la zona de influencia de 5,000 metros </t>
  </si>
  <si>
    <t>Origen en la  Secundaria General Estatal Benito Juárez García con CCT 14EES0005N</t>
  </si>
  <si>
    <t>Origen en la Escuela Secundaria General Estatal Benito Juárez Garcia con CCT 14EES0005N</t>
  </si>
  <si>
    <t>Escuelas Secundarias en la zona de influencia de 5,000 metros</t>
  </si>
  <si>
    <t>14EES0005N</t>
  </si>
  <si>
    <t>BENITO JUAREZ GARCIA</t>
  </si>
  <si>
    <t>SANTA FÉ</t>
  </si>
  <si>
    <t>ARTESANOS (STA. TERESITA)</t>
  </si>
  <si>
    <t>LA AURORA</t>
  </si>
  <si>
    <t>JARDINES DE TABACHINES</t>
  </si>
  <si>
    <t>JARDINES DE LA ESPERANZA</t>
  </si>
  <si>
    <t>BOSQUE ESCONDIDO</t>
  </si>
  <si>
    <t>DIVISION DEL NORTE</t>
  </si>
  <si>
    <t>COLONIA CONSTITUCIÓN</t>
  </si>
  <si>
    <t>PEDRO MORENO</t>
  </si>
  <si>
    <t>SANTA PAULA</t>
  </si>
  <si>
    <t>27 DE SEPTIEMBRE</t>
  </si>
  <si>
    <t>VILLAS DEL MARQUEZ</t>
  </si>
  <si>
    <t>BENITO JUAREZ</t>
  </si>
  <si>
    <t>LOMAS DEL REFUGIO</t>
  </si>
  <si>
    <t>JARDINES DE LOS BELENES</t>
  </si>
  <si>
    <t>INDIGENA MEZQUITAN</t>
  </si>
  <si>
    <t>LOMAS DEL VERGEL</t>
  </si>
  <si>
    <t>EMILIANO ZAPATA</t>
  </si>
  <si>
    <t>ALAMEDAS DE TESISTAN</t>
  </si>
  <si>
    <t>CABAÑITAS</t>
  </si>
  <si>
    <t>JARDINES DEL VERGEL</t>
  </si>
  <si>
    <t>LOMAS DEL CENTINELA</t>
  </si>
  <si>
    <t>BALCONES DE LA CANTERA</t>
  </si>
  <si>
    <t>HOGARES DEL BATÁN</t>
  </si>
  <si>
    <t>GONZALEZ ORTEGA</t>
  </si>
  <si>
    <t xml:space="preserve">LOMAS DEL BATAN </t>
  </si>
  <si>
    <t>LA GUADALUPANA</t>
  </si>
  <si>
    <t>COLINAS DE ATEMAJAC</t>
  </si>
  <si>
    <t>JARDINES SEATTLE</t>
  </si>
  <si>
    <t>GUSA</t>
  </si>
  <si>
    <t>LAGOS DEL COUNTRY</t>
  </si>
  <si>
    <t>PROVIDENCIA 3A. SECCIÓN</t>
  </si>
  <si>
    <t>MAT</t>
  </si>
  <si>
    <t>VESP</t>
  </si>
  <si>
    <t xml:space="preserve">Instrucciones: Considerar todas las escuelas existentes en la localidad seleccionada y en el área de influencia. Para cada escuela proporcione su clave, su nombre (puede ser abreviado), el turno (con M si es MAT, con V si es VESP y con N si es NOCT), el control (federal, estatal, etc.) y el tipo (CBTIS, CETIS, CBTA, COBACH, CETMAR, CONALEP, etc) y el resto de la información proporcionada de sus archivos estadísticos para el ciclo escolar que se indique. </t>
  </si>
  <si>
    <t>NOCT</t>
  </si>
  <si>
    <t>DISC</t>
  </si>
  <si>
    <t>BACHILLERATO TECNOLOGICO DGTI</t>
  </si>
  <si>
    <t>BACHILLERATO TECNOLOGICO CETI</t>
  </si>
  <si>
    <t>BACHILLERATO GENERAL</t>
  </si>
  <si>
    <t>BACHILLERATO GENERAL BIS</t>
  </si>
  <si>
    <t>BACHILLERATO TECNOLOGICO</t>
  </si>
  <si>
    <t>BACHILLERATO GENERAL UDG</t>
  </si>
  <si>
    <t>BACHILLERATO GENERAL COBAEJ</t>
  </si>
  <si>
    <t>PROFESIONAL TECNICO</t>
  </si>
  <si>
    <t>BACHILLERATO TECNOLOGICO UDG</t>
  </si>
  <si>
    <t>PROFESIONAL TECNICO UDG</t>
  </si>
  <si>
    <t>25 minutos</t>
  </si>
  <si>
    <t>PARQUE INDUSTRIAL BELENES</t>
  </si>
  <si>
    <t>1|</t>
  </si>
  <si>
    <t>NUEVO VERGEL 2DA SECCIÓN</t>
  </si>
  <si>
    <t>AGUA FRÍA</t>
  </si>
  <si>
    <t>RESIDENCIAL SAN ELÍAS</t>
  </si>
  <si>
    <t>ARTESANOS (SANTA TERESITA)</t>
  </si>
  <si>
    <t>35 minutos</t>
  </si>
  <si>
    <t>40 minutos</t>
  </si>
  <si>
    <t>2015-2016</t>
  </si>
  <si>
    <t>Cálculo del porcentaje de absorción 2016-2017</t>
  </si>
  <si>
    <t>Nuevo ingreso 1er año EMS 2016-2017</t>
  </si>
  <si>
    <t>Egresados Secundaria 2015-2016</t>
  </si>
  <si>
    <t>Cálculo del índice de atención a la demanda 2016-2017</t>
  </si>
  <si>
    <t>Egresados EMS 2015-2016</t>
  </si>
  <si>
    <t>Egresados de Secundaria 2015-2016</t>
  </si>
  <si>
    <t>Matrícula EMS 2016-2017</t>
  </si>
  <si>
    <t>Total de aulas en uso EMS 2016-2017</t>
  </si>
  <si>
    <t>Total de aulas existentes EMS 2016-2017</t>
  </si>
  <si>
    <t>26 de junio de 2017</t>
  </si>
  <si>
    <t>Si</t>
  </si>
  <si>
    <t>Servicios</t>
  </si>
  <si>
    <t xml:space="preserve">               POSIBILIDADES DE EMPLEO EN EL ÁREA DE INFLUENCIA PARA EGRESADOS DE LA EDUCACIÓN MEDIA SUPERIOR </t>
  </si>
  <si>
    <t>RAMA DE ACTIVIDAD</t>
  </si>
  <si>
    <t>TÉCNICOS CALIFICADOS-EMPLEADOS</t>
  </si>
  <si>
    <t>ESPECIALIDAD</t>
  </si>
  <si>
    <t>NÚMERO</t>
  </si>
  <si>
    <t xml:space="preserve">               Pronósticos de empleo para egresados en las empresas existentes:</t>
  </si>
  <si>
    <t>INDIQUE CON UNA CRUZ:</t>
  </si>
  <si>
    <t>NIVEL: TÉCNICO</t>
  </si>
  <si>
    <t>No. DE ESPECIALISTAS REQUERIDOS</t>
  </si>
  <si>
    <t xml:space="preserve">                    POSIBILIDADES DE EMPLEO EN EL ÁREA DE INFLUENCIA PARA EGRESADOS DE LA EDUCACIÓN MEDIA SUPERIOR </t>
  </si>
  <si>
    <t xml:space="preserve">               Proyectos de inversión en el área de influencia, (incluye a los sectores privado y  el social).</t>
  </si>
  <si>
    <t>PROYECTO O EMPRESA POR ESTABLECERSE</t>
  </si>
  <si>
    <r>
      <t xml:space="preserve">TIPO </t>
    </r>
    <r>
      <rPr>
        <b/>
        <sz val="14"/>
        <rFont val="Arial"/>
        <family val="2"/>
      </rPr>
      <t>*</t>
    </r>
  </si>
  <si>
    <t>FECHA DE INICIO DE CONSTRUCCIÓN</t>
  </si>
  <si>
    <t>FECHA POSIBLE DE OPERACIÓN</t>
  </si>
  <si>
    <t>Nº DE EMPLEOS QUE SE GENERARÁN PARA TÉCNICOS</t>
  </si>
  <si>
    <t>ESPECIALIDADES</t>
  </si>
  <si>
    <r>
      <t xml:space="preserve">*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</si>
  <si>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>PROPUESTA</t>
  </si>
  <si>
    <t>Tipo de escuela de nueva creación:</t>
  </si>
  <si>
    <t>Matrícula esperada en la escuela de nueva creación:</t>
  </si>
  <si>
    <t>CICLO ESCOLAR</t>
  </si>
  <si>
    <t>Alumnos</t>
  </si>
  <si>
    <t>Grupos</t>
  </si>
  <si>
    <t xml:space="preserve">Alumnos </t>
  </si>
  <si>
    <t>2 0 1 5 - 2 0 1 6</t>
  </si>
  <si>
    <t>2 0 1 6 - 2 0 1 7</t>
  </si>
  <si>
    <t>2 0 1 7 - 2 0 1 8</t>
  </si>
  <si>
    <t>Especialidades, talleres y/o laboratorios que se proponen:</t>
  </si>
  <si>
    <t>No.</t>
  </si>
  <si>
    <t>TALLERES Y/O LABORATORIOS</t>
  </si>
  <si>
    <t>Autotrónica</t>
  </si>
  <si>
    <t>Mantenimiento Automotriz</t>
  </si>
  <si>
    <t>CECYTE NUEVA CREACIÓN</t>
  </si>
  <si>
    <t xml:space="preserve">               Empresas o fábricas establecidas en la región hasta 2015</t>
  </si>
  <si>
    <t>ACCION MOTORS S.A. DE C.V.</t>
  </si>
  <si>
    <t>AGUILAR MEXICANA S.A. DE C.V.</t>
  </si>
  <si>
    <t>ALESSO SA DE CV</t>
  </si>
  <si>
    <t>ALTO DISEÑO, SA DE CV</t>
  </si>
  <si>
    <t>AMVI DE OCCIDENTE, S.A. DE C.V.</t>
  </si>
  <si>
    <t>ANDARES DE MEXICO S DE RL DE CV</t>
  </si>
  <si>
    <t>ANODIZADOS LOPEZ CUARENTA SA DE CV</t>
  </si>
  <si>
    <t>APOYO LOGISTICO DEL VALLE DEL SILICIO SA DE CV</t>
  </si>
  <si>
    <t>ARROW ELECTRONICS MEXICO S DE RL DE CV</t>
  </si>
  <si>
    <t>ARTEFACTOS Y COMPLEMENTOS DE REFACCIONES, S.A. DE C.V.</t>
  </si>
  <si>
    <t>AT SERVICIO TECNICO S.A. DE C.V.</t>
  </si>
  <si>
    <t>AUTO INDUSTRIAS VICTOR, S.A. DE C.V.</t>
  </si>
  <si>
    <t>AUTOELECTRICO EL CRUCERO</t>
  </si>
  <si>
    <t>AUTOLINEAS LA ESPERANZA, S.A. DE C.V.</t>
  </si>
  <si>
    <t>AUTOMATECH S DE RL DE CV</t>
  </si>
  <si>
    <t>AUTOMOTIVE TRUCKS SA DE CV</t>
  </si>
  <si>
    <t>AUTOMOTORES SEUL SA DE CV</t>
  </si>
  <si>
    <t>AUTOMOTRIZ MOTORMEXA SA DE CV</t>
  </si>
  <si>
    <t>AUTOPARTES MECANICAS, S.A. DE C.V.</t>
  </si>
  <si>
    <t>BECKVE SA DE CV</t>
  </si>
  <si>
    <t>BKSCORP SA DE CV</t>
  </si>
  <si>
    <t>BOUTIQUE CAR SHOW, S. DE R.L. DE C.V.</t>
  </si>
  <si>
    <t>BUS RENT SA DE CV</t>
  </si>
  <si>
    <t>CAFFYL MOTORES RECONSTRUIDOS S.A. DE C.V.</t>
  </si>
  <si>
    <t>CARMEN MOTORS SA DE CV</t>
  </si>
  <si>
    <t>CATAMEX</t>
  </si>
  <si>
    <t>COMERCIAL FERMA MOFLES</t>
  </si>
  <si>
    <t>CONSTRUCCION MAQUINARIA Y TRANSPORTE SA DE CV</t>
  </si>
  <si>
    <t>DAHER TRANSPORTES SA DE CV</t>
  </si>
  <si>
    <t>DALTON AUTOMOTRIZ S DE RL DE CV</t>
  </si>
  <si>
    <t>EURO ALEMANA SA DE CV</t>
  </si>
  <si>
    <t>EXCELENCIA MOTORS SA DE CV</t>
  </si>
  <si>
    <t>FLOSOL MOTORS S.A. DE C.V.</t>
  </si>
  <si>
    <t>FRENOS UNICOS PLAZA REAL</t>
  </si>
  <si>
    <t>GRUPO MOTORMEXA GUADALAJARA SA DE CV</t>
  </si>
  <si>
    <t>INDUSTRIA CARROCERA D'MARYS, S.A. DE C.V.</t>
  </si>
  <si>
    <t>INDUSTRIAS RESSER SA DE CV</t>
  </si>
  <si>
    <t>INDUSTRIAS VERMAR SA DE CV</t>
  </si>
  <si>
    <t>JALISCO MOTORS SA</t>
  </si>
  <si>
    <t>JAPONESA AUTOMOTRIZ S.A. DE C.V.</t>
  </si>
  <si>
    <t>JAPONESA AUTOMOTRIZ SA DE CV</t>
  </si>
  <si>
    <t>JIMENEZ AUTOCAMIONES SA DE CV</t>
  </si>
  <si>
    <t>KUMI MOTORS SA DE CV</t>
  </si>
  <si>
    <t>LUCES OPTICAS S.A. DE C.V.</t>
  </si>
  <si>
    <t>MCPA SA DE CV</t>
  </si>
  <si>
    <t>RETRONIX MEXICO S.A. DE C.V.</t>
  </si>
  <si>
    <t>ROCA AUTOMOTRIZ VALLARTA S.A. DE C.V.</t>
  </si>
  <si>
    <t>SOLANA CAMIONES S DE RL DE CV</t>
  </si>
  <si>
    <t>SOLANA MOTORS SA DE CV</t>
  </si>
  <si>
    <t>TECNOLOGIA AUTOMOTRIZ MINERVA S.A. DE C.V.</t>
  </si>
  <si>
    <t>TECNOLOGIA AUTOMOTRIZ VALLARTA SA DE CV</t>
  </si>
  <si>
    <t>UNIDADES MOVILES EL DORADO S.A. DE C.V.</t>
  </si>
  <si>
    <t>VAMSA PATRIA S.A. DE C.V.</t>
  </si>
  <si>
    <t>VANGUARDIA AUTOMOTRIZ SA DE CV</t>
  </si>
  <si>
    <t>VBW AUTOMOTRIZ SA DE CV</t>
  </si>
  <si>
    <t>VEHICULOS EUROPEOS DE GUADALAJARA SA DE CV</t>
  </si>
  <si>
    <t>VEHICULOS KOR SA DE CV</t>
  </si>
  <si>
    <t>WOLFSBURG DE OCCIDENTE SA DE CV</t>
  </si>
  <si>
    <t>ZAPATA CAMIONES S.A. DE C.V.</t>
  </si>
  <si>
    <t>AUTOPARTES Y MAS S.A. DE C.V.</t>
  </si>
  <si>
    <t>CENTRO AUTOMOTRIZ VALLARTA SA DE CV</t>
  </si>
  <si>
    <t>INDUSTRIAS MAGAÑA S.A. DE C.V.</t>
  </si>
  <si>
    <t>INTERPLEXICO MANUFACTURING COMPANY S.A. DE C.V.</t>
  </si>
  <si>
    <t>LIZEN PATRIA SA DE CV</t>
  </si>
  <si>
    <t>LOMBRA DE GUADALAJARA, S.A. DE C.V.</t>
  </si>
  <si>
    <t>MILENIO MOTORS SA DE CV</t>
  </si>
  <si>
    <t>SYC CENTRO SA DE CV</t>
  </si>
  <si>
    <t>VEHICULOS AUTOMOTRICES Y MARINOS SA DE CV</t>
  </si>
  <si>
    <t>SUMIDA COMPONENTES DE MEXICO, S.A. DE C.V.</t>
  </si>
  <si>
    <t xml:space="preserve">AUTOS NUEVOS  </t>
  </si>
  <si>
    <t>FABRICACION DE HERRAMIENTA INDUSTRIAL</t>
  </si>
  <si>
    <t>COMERCIO AL POR MENOR DE PARTES Y REFACCIONES NUEVAS PARA AUTOMÓVILES, CAMIONETAS Y CAMIONES</t>
  </si>
  <si>
    <t>FABRICA DE CARROCERIAS</t>
  </si>
  <si>
    <t>FABRICACIÓN  DE PIEZAS DE HULE ESPECIALES Y DE METAL</t>
  </si>
  <si>
    <t>TRANSPORTE TURISTICO POR TIERRA</t>
  </si>
  <si>
    <t>RECUBRIMIENTOS METALICOS Y PINTURA</t>
  </si>
  <si>
    <t>TRANSPORTES DE CARGA</t>
  </si>
  <si>
    <t>DISTRIBUCION DE COMPONENTES ELECTRONICOS</t>
  </si>
  <si>
    <t>REPARACION Y MANTENIMIENTO DE AUTOMOVILES Y CAMIONES</t>
  </si>
  <si>
    <t>FABRICACION DE REFACCIONES AUTOMOTRICES</t>
  </si>
  <si>
    <t>TALLER AUTOELECTRICO</t>
  </si>
  <si>
    <t>TRANSPORTE DE CARGA FEDERAL</t>
  </si>
  <si>
    <t>REPARACION DE COMPUTADORAS DE AUTOS</t>
  </si>
  <si>
    <t>FABRICACION Y ENSAMBLE DE EQUIPO USADO EN LA INDUSTRIAL</t>
  </si>
  <si>
    <t>COMERCIO AL POR MENOR DE AUTOMÓVILES Y CAMIONETAS NUEVOS</t>
  </si>
  <si>
    <t>FABRICANTES DE AUTOPARTES Y ACCESORIOS PARA TRACTO</t>
  </si>
  <si>
    <t>IMP. Y DIST. DE LUBRICANTES Y REFACCIONES P-MOTO ELECTRICA EQ. MARINOS Y AGRI.</t>
  </si>
  <si>
    <t>AUTOPARTES</t>
  </si>
  <si>
    <t>TRANSPORTE TURÍSTICO POR TIERRA</t>
  </si>
  <si>
    <t>TALLER MECANICO EN GENERAL</t>
  </si>
  <si>
    <t>AGENCIA DE AUTOS NUEVOS</t>
  </si>
  <si>
    <t>FABRICACION DE REMOLQUES; GONDOLAS; VOLTEOS; JAULA</t>
  </si>
  <si>
    <t>COMERCIO AL POR MENOR DE PARTES Y REFACCIONES NUEVAS PARA AUTOMOVILES, CAMIONETAS Y CAMIONES</t>
  </si>
  <si>
    <t>ALQUILER DE MAQUINARIA Y EQUIPO PARA CONSTRUCCIÓN, MINERÍA Y ACTIVIDADES FORESTALES</t>
  </si>
  <si>
    <t>COMERCIO AL POR MENOR DE AUTOMOVILES Y CAMIONETAS NUEVOS</t>
  </si>
  <si>
    <t>COMERCIO AL POR MENOR  DE AUTOMOVILES Y CAMIONETAS NUEVAS</t>
  </si>
  <si>
    <t>COMERCIO AL POR MENOR DE AUTOS Y CAMIONETAS NUEVAS</t>
  </si>
  <si>
    <t>C/V DE AUTOMOVILES</t>
  </si>
  <si>
    <t>SERVICIO AUTOMOTRIZ</t>
  </si>
  <si>
    <t>FABRICACIÓN DE CARROCERÍAS</t>
  </si>
  <si>
    <t>OMERCIO AL POR MAYOR DE PARTES Y REFACCIONES NUEVAS PARA AUTOMÓVILES, CAMIONETAS Y CAMIONES</t>
  </si>
  <si>
    <t>COMERCIO AL POR MAYOR DE PARTES Y REFACCIONES NUEVAS PARA AUTOMÓVILES, CAMIONETAS Y CAMIONES</t>
  </si>
  <si>
    <t>COMERCIO AL POR MENOR DE AUTOMOVILES  Y CAMIONETAS NUEVOS</t>
  </si>
  <si>
    <t>VENTA DE AUTO</t>
  </si>
  <si>
    <t>COMPRA VENTA DE ARTICULOS AUTOMOTRICES</t>
  </si>
  <si>
    <t>FABRICA Y ENSAMBLES DE PIPAS</t>
  </si>
  <si>
    <t>REPARACIÓN; MANTENIMIENTO AUTOMOTRIZ</t>
  </si>
  <si>
    <t>FABRICACION DE EQUIPO ELECTRONICO Y ELECTRICO PARA VEHICULOS</t>
  </si>
  <si>
    <t>C/V DE TODA CLASE DE VEHICULOS AUTOMOTRICES</t>
  </si>
  <si>
    <t>COMERCIO AL POR MAYOR DE CAMIONES</t>
  </si>
  <si>
    <t>COMERCIO AL POR MENOR  DE AUTOMOVILES Y CAMIONETAS</t>
  </si>
  <si>
    <t>REPARACION; MANTENIMIENTO Y FABRICACION DE UNIDADES MÓVILES ESPECIALIZADAS</t>
  </si>
  <si>
    <t>VENTA DE AUTOS</t>
  </si>
  <si>
    <t>COMERCIO AL POR MENOR DE AUTOMOVILES Y CAMIONETAS USADOS</t>
  </si>
  <si>
    <t>COMERCIO AL POR MENOR DE  AUTOMOVILES Y  CAMIONETAS NUEVOS</t>
  </si>
  <si>
    <t>IMPORTACION DE TODA CLASE DE CAMIONES</t>
  </si>
  <si>
    <t>COMERCIO AL POR MENOR DE REFACCIONES Y ACCESORIOS NUEVOS</t>
  </si>
  <si>
    <t>FABRICACION DE CAMIONES RECOLECTORES DE BASURA</t>
  </si>
  <si>
    <t>FABRICACION DE AUTOPARTES PARA CAMIONES</t>
  </si>
  <si>
    <t>FABRICACION DE MICAS Y LÁMPARAS AUTOMOTRICES</t>
  </si>
  <si>
    <t>COMERCIO AL POR MENOR DE AUTOMOVILES Y CAMIONETAS VUEVOS</t>
  </si>
  <si>
    <t>COMPRA VENTA DE ARTICULOS REFACCIONARIOS</t>
  </si>
  <si>
    <t>FABRICACION DE FAROS AUTOMOTRICES</t>
  </si>
  <si>
    <t>FABRICACION DE EQUIPO ELECTRICO Y ELECTRONICO PARA VEHICULOS AUTOMOTORES</t>
  </si>
  <si>
    <t>PERSONA FISICA</t>
  </si>
  <si>
    <r>
      <t>RUNSA </t>
    </r>
    <r>
      <rPr>
        <sz val="10"/>
        <color rgb="FF000000"/>
        <rFont val="Arial"/>
        <family val="2"/>
      </rPr>
      <t>- </t>
    </r>
    <r>
      <rPr>
        <sz val="11"/>
        <color rgb="FF666666"/>
        <rFont val="Arial"/>
        <family val="2"/>
      </rPr>
      <t>Zapopan, Jal</t>
    </r>
  </si>
  <si>
    <t>Giro Automotriz</t>
  </si>
  <si>
    <r>
      <t>Ciosa Autopartes </t>
    </r>
    <r>
      <rPr>
        <sz val="10"/>
        <color rgb="FF000000"/>
        <rFont val="Arial"/>
        <family val="2"/>
      </rPr>
      <t>-</t>
    </r>
  </si>
  <si>
    <r>
      <t>GRUPO PLASENCIA AUTOMOTRIZ </t>
    </r>
    <r>
      <rPr>
        <sz val="10"/>
        <color rgb="FF000000"/>
        <rFont val="Arial"/>
        <family val="2"/>
      </rPr>
      <t>- </t>
    </r>
    <r>
      <rPr>
        <sz val="11"/>
        <color rgb="FF666666"/>
        <rFont val="Arial"/>
        <family val="2"/>
      </rPr>
      <t>Zapopan, Jal.</t>
    </r>
  </si>
  <si>
    <t>Automotriz</t>
  </si>
  <si>
    <r>
      <t>Modutram </t>
    </r>
    <r>
      <rPr>
        <sz val="10"/>
        <color rgb="FF000000"/>
        <rFont val="Arial"/>
        <family val="2"/>
      </rPr>
      <t>- </t>
    </r>
    <r>
      <rPr>
        <sz val="11"/>
        <color rgb="FF666666"/>
        <rFont val="Arial"/>
        <family val="2"/>
      </rPr>
      <t>Zapopan, Jal.</t>
    </r>
  </si>
  <si>
    <t>Tecnología del transporte</t>
  </si>
  <si>
    <t>ALSTOM TRASPORT</t>
  </si>
  <si>
    <t>Grupo HCM </t>
  </si>
  <si>
    <t>GARANTI AUTOPARTS</t>
  </si>
  <si>
    <t>FORD SANTA ANITA </t>
  </si>
  <si>
    <t>ASAN Consulting </t>
  </si>
  <si>
    <t>Sanmina</t>
  </si>
  <si>
    <t>Proyecto Automotriz</t>
  </si>
  <si>
    <t>DAMSA GDL</t>
  </si>
  <si>
    <r>
      <t>MAZDA ACUEDUCTO </t>
    </r>
    <r>
      <rPr>
        <sz val="10"/>
        <color rgb="FF000000"/>
        <rFont val="Arial"/>
        <family val="2"/>
      </rPr>
      <t>- </t>
    </r>
    <r>
      <rPr>
        <sz val="11"/>
        <color rgb="FF666666"/>
        <rFont val="Arial"/>
        <family val="2"/>
      </rPr>
      <t>Zapopan, Jal.</t>
    </r>
  </si>
  <si>
    <r>
      <t>Interplex Mexico </t>
    </r>
    <r>
      <rPr>
        <sz val="10"/>
        <color rgb="FF000000"/>
        <rFont val="Arial"/>
        <family val="2"/>
      </rPr>
      <t>- </t>
    </r>
    <r>
      <rPr>
        <sz val="11"/>
        <color rgb="FF666666"/>
        <rFont val="Arial"/>
        <family val="2"/>
      </rPr>
      <t>Zapopan, Jal.</t>
    </r>
  </si>
  <si>
    <t>Gigonsa </t>
  </si>
  <si>
    <t>SUNNINGDALE TECHNOLOGIES SA DE CV </t>
  </si>
  <si>
    <t>GRUPO ARMSTRONG</t>
  </si>
  <si>
    <t>Aire acondicionado automotriz</t>
  </si>
  <si>
    <r>
      <t>Lombra de Guadalajara SA de CV</t>
    </r>
    <r>
      <rPr>
        <sz val="10"/>
        <color rgb="FF000000"/>
        <rFont val="Arial"/>
        <family val="2"/>
      </rPr>
      <t> -</t>
    </r>
  </si>
  <si>
    <t>Fabricación de lámparas Automotrices</t>
  </si>
  <si>
    <t>Automotriz metalmecánica</t>
  </si>
  <si>
    <t>Industrial-Automotriz</t>
  </si>
  <si>
    <t>Electronica, electricidad o mecanica automotriz</t>
  </si>
  <si>
    <t>Manufactura automotriz</t>
  </si>
  <si>
    <t>Empresas automotriz o inyección de plástico</t>
  </si>
  <si>
    <t>Ingeniería, electricidad o bien mecánica automotriz</t>
  </si>
  <si>
    <t>Honda</t>
  </si>
  <si>
    <t>Bader</t>
  </si>
  <si>
    <t>Advis</t>
  </si>
  <si>
    <t>Nissin Kakov</t>
  </si>
  <si>
    <t>Estanley Electric</t>
  </si>
  <si>
    <t>Polimery Technik Elbe (Pte)</t>
  </si>
  <si>
    <t xml:space="preserve">Vorwerk </t>
  </si>
  <si>
    <t>BMW</t>
  </si>
  <si>
    <t>GM</t>
  </si>
  <si>
    <t>V</t>
  </si>
  <si>
    <t>Fines 2017; inicio 2018</t>
  </si>
  <si>
    <t>Fines 2018</t>
  </si>
  <si>
    <t>Ensambladora Automotriz</t>
  </si>
  <si>
    <t xml:space="preserve">ALVADO AUTOMOTRIZ S.A DE C.V. </t>
  </si>
  <si>
    <t>Empleados</t>
  </si>
  <si>
    <t>AMERICAN INDUSTRIES GROUP - ZAPOPAN, JAL.</t>
  </si>
  <si>
    <t>Concesionaria</t>
  </si>
  <si>
    <t>AUTOFIX FLOTILLAS - GUADALAJARA, JAL.</t>
  </si>
  <si>
    <t>Servicio</t>
  </si>
  <si>
    <t>AUTOHIT.MX</t>
  </si>
  <si>
    <t>AUTOPARTES TRACTO DE MEXICO S.A. DE C.V.</t>
  </si>
  <si>
    <t>CAMARENA AUTOMOTRIZ DE OCCIDENTE - GUADALAJARA, JAL.</t>
  </si>
  <si>
    <t>CAMCAR - GUADALAJARA, JAL.</t>
  </si>
  <si>
    <t>HELLA AUTOMOTIVE MEXICO, EL SALTO JAL.</t>
  </si>
  <si>
    <t>Manufacturera</t>
  </si>
  <si>
    <t>HONDA AUTOPARTES EL SALTO JAL</t>
  </si>
  <si>
    <t>HOPP MECANICA AUTOMOTRIZ - ZAPOPAN, JAL.</t>
  </si>
  <si>
    <t>HYUNDAI PLASENCIA</t>
  </si>
  <si>
    <t>ISUZU SUCURSAL ABASTOS</t>
  </si>
  <si>
    <t xml:space="preserve">MAZDA AMÉRICAS </t>
  </si>
  <si>
    <t xml:space="preserve">Ningbo Peiyuan </t>
  </si>
  <si>
    <t>NISSAN COUNTRY</t>
  </si>
  <si>
    <t>Distribuidora</t>
  </si>
  <si>
    <t>YAZAKI SERVICE, S. DE R.L. C.V</t>
  </si>
  <si>
    <t>Armadora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</si>
</sst>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000"/>
  </numFmts>
  <fonts count="23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1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1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7" fillId="2" borderId="0" xfId="0" applyFont="1" applyFill="1"/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Continuous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Protection="1"/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Protection="1">
      <protection locked="0"/>
    </xf>
    <xf numFmtId="0" fontId="3" fillId="2" borderId="0" xfId="0" applyFont="1" applyFill="1" applyAlignment="1" applyProtection="1">
      <alignment horizontal="left" vertical="center" indent="2"/>
    </xf>
    <xf numFmtId="0" fontId="3" fillId="2" borderId="0" xfId="0" applyFont="1" applyFill="1" applyAlignment="1" applyProtection="1">
      <alignment horizontal="left" indent="2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6" fillId="2" borderId="0" xfId="2" applyFill="1"/>
    <xf numFmtId="0" fontId="2" fillId="2" borderId="0" xfId="2" applyFont="1" applyFill="1" applyAlignment="1">
      <alignment horizontal="right" vertical="center"/>
    </xf>
    <xf numFmtId="0" fontId="3" fillId="2" borderId="0" xfId="2" applyFont="1" applyFill="1"/>
    <xf numFmtId="0" fontId="3" fillId="3" borderId="2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0" xfId="2" applyNumberFormat="1" applyFont="1" applyFill="1"/>
    <xf numFmtId="0" fontId="6" fillId="2" borderId="0" xfId="2" applyFont="1" applyFill="1" applyAlignment="1">
      <alignment horizontal="left" vertical="center"/>
    </xf>
    <xf numFmtId="0" fontId="6" fillId="3" borderId="2" xfId="2" applyFont="1" applyFill="1" applyBorder="1" applyProtection="1">
      <protection locked="0"/>
    </xf>
    <xf numFmtId="0" fontId="3" fillId="2" borderId="0" xfId="2" applyFont="1" applyFill="1" applyAlignment="1"/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/>
    </xf>
    <xf numFmtId="0" fontId="14" fillId="2" borderId="0" xfId="2" applyFont="1" applyFill="1" applyAlignment="1">
      <alignment horizontal="center"/>
    </xf>
    <xf numFmtId="0" fontId="14" fillId="2" borderId="0" xfId="2" applyFont="1" applyFill="1"/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wrapText="1"/>
    </xf>
    <xf numFmtId="0" fontId="15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/>
    </xf>
    <xf numFmtId="0" fontId="15" fillId="2" borderId="0" xfId="2" applyFont="1" applyFill="1"/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 applyProtection="1"/>
    <xf numFmtId="0" fontId="2" fillId="2" borderId="0" xfId="0" applyFont="1" applyFill="1" applyAlignment="1">
      <alignment horizontal="center" vertical="center"/>
    </xf>
    <xf numFmtId="0" fontId="14" fillId="4" borderId="2" xfId="2" applyFont="1" applyFill="1" applyBorder="1" applyAlignment="1" applyProtection="1">
      <alignment horizontal="center" vertical="center"/>
      <protection locked="0"/>
    </xf>
    <xf numFmtId="0" fontId="14" fillId="4" borderId="0" xfId="2" applyFont="1" applyFill="1" applyAlignment="1">
      <alignment horizontal="center" vertical="center"/>
    </xf>
    <xf numFmtId="2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Protection="1">
      <protection locked="0"/>
    </xf>
    <xf numFmtId="3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2" fontId="14" fillId="2" borderId="0" xfId="2" applyNumberFormat="1" applyFont="1" applyFill="1" applyAlignment="1">
      <alignment horizontal="center" vertical="center"/>
    </xf>
    <xf numFmtId="2" fontId="14" fillId="2" borderId="0" xfId="2" applyNumberFormat="1" applyFont="1" applyFill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165" fontId="14" fillId="2" borderId="0" xfId="2" applyNumberFormat="1" applyFont="1" applyFill="1" applyAlignment="1">
      <alignment horizontal="center" vertical="center"/>
    </xf>
    <xf numFmtId="165" fontId="6" fillId="2" borderId="0" xfId="2" applyNumberFormat="1" applyFont="1" applyFill="1"/>
    <xf numFmtId="0" fontId="6" fillId="3" borderId="2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/>
    </xf>
    <xf numFmtId="0" fontId="0" fillId="4" borderId="0" xfId="0" applyFill="1"/>
    <xf numFmtId="0" fontId="1" fillId="4" borderId="2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5" borderId="0" xfId="0" applyFill="1"/>
    <xf numFmtId="0" fontId="6" fillId="4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center" vertical="center" wrapText="1"/>
    </xf>
    <xf numFmtId="1" fontId="0" fillId="4" borderId="2" xfId="0" applyNumberFormat="1" applyFill="1" applyBorder="1" applyAlignment="1" applyProtection="1">
      <alignment horizontal="center" vertical="center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5" fillId="2" borderId="2" xfId="2" applyNumberFormat="1" applyFont="1" applyFill="1" applyBorder="1" applyAlignment="1" applyProtection="1">
      <alignment horizontal="center" vertical="center"/>
      <protection locked="0"/>
    </xf>
    <xf numFmtId="1" fontId="6" fillId="3" borderId="2" xfId="2" applyNumberFormat="1" applyFont="1" applyFill="1" applyBorder="1" applyAlignment="1" applyProtection="1">
      <alignment horizontal="center" vertical="center"/>
      <protection locked="0"/>
    </xf>
    <xf numFmtId="1" fontId="6" fillId="2" borderId="0" xfId="2" applyNumberFormat="1" applyFill="1"/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1" fillId="2" borderId="0" xfId="0" applyFont="1" applyFill="1" applyAlignment="1">
      <alignment horizontal="centerContinuous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4" borderId="2" xfId="0" applyFill="1" applyBorder="1"/>
    <xf numFmtId="1" fontId="0" fillId="2" borderId="2" xfId="0" applyNumberForma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4" fillId="2" borderId="0" xfId="0" applyFont="1" applyFill="1" applyAlignment="1">
      <alignment horizontal="justify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3" borderId="4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justify" vertical="center" wrapText="1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wrapText="1"/>
    </xf>
    <xf numFmtId="0" fontId="2" fillId="2" borderId="0" xfId="2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</cellXfs>
  <cellStyles count="4">
    <cellStyle name="Millares 2" xfId="1"/>
    <cellStyle name="Normal" xfId="0" builtinId="0"/>
    <cellStyle name="Normal 2" xfId="2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99060</xdr:rowOff>
    </xdr:from>
    <xdr:to>
      <xdr:col>17</xdr:col>
      <xdr:colOff>381000</xdr:colOff>
      <xdr:row>10</xdr:row>
      <xdr:rowOff>83820</xdr:rowOff>
    </xdr:to>
    <xdr:sp macro="" textlink="">
      <xdr:nvSpPr>
        <xdr:cNvPr id="1318" name="Rectángulo 18"/>
        <xdr:cNvSpPr>
          <a:spLocks noChangeArrowheads="1"/>
        </xdr:cNvSpPr>
      </xdr:nvSpPr>
      <xdr:spPr bwMode="auto">
        <a:xfrm>
          <a:off x="144780" y="617220"/>
          <a:ext cx="8435340" cy="10896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20</xdr:row>
      <xdr:rowOff>91440</xdr:rowOff>
    </xdr:from>
    <xdr:to>
      <xdr:col>17</xdr:col>
      <xdr:colOff>441960</xdr:colOff>
      <xdr:row>37</xdr:row>
      <xdr:rowOff>99060</xdr:rowOff>
    </xdr:to>
    <xdr:sp macro="" textlink="">
      <xdr:nvSpPr>
        <xdr:cNvPr id="1319" name="Rectángulo 21"/>
        <xdr:cNvSpPr>
          <a:spLocks noChangeArrowheads="1"/>
        </xdr:cNvSpPr>
      </xdr:nvSpPr>
      <xdr:spPr bwMode="auto">
        <a:xfrm>
          <a:off x="152400" y="3139440"/>
          <a:ext cx="8488680" cy="20802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188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167522</xdr:colOff>
      <xdr:row>6</xdr:row>
      <xdr:rowOff>66676</xdr:rowOff>
    </xdr:from>
    <xdr:to>
      <xdr:col>7</xdr:col>
      <xdr:colOff>683554</xdr:colOff>
      <xdr:row>32</xdr:row>
      <xdr:rowOff>134905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1522" y="1299323"/>
          <a:ext cx="4326032" cy="4147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" name="Rectángulo 21"/>
        <xdr:cNvSpPr>
          <a:spLocks noChangeArrowheads="1"/>
        </xdr:cNvSpPr>
      </xdr:nvSpPr>
      <xdr:spPr bwMode="auto">
        <a:xfrm>
          <a:off x="0" y="1184910"/>
          <a:ext cx="8155305" cy="488823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485775</xdr:colOff>
      <xdr:row>5</xdr:row>
      <xdr:rowOff>142875</xdr:rowOff>
    </xdr:from>
    <xdr:to>
      <xdr:col>8</xdr:col>
      <xdr:colOff>533400</xdr:colOff>
      <xdr:row>31</xdr:row>
      <xdr:rowOff>22860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228725"/>
          <a:ext cx="5381625" cy="40900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426720</xdr:rowOff>
    </xdr:from>
    <xdr:to>
      <xdr:col>6</xdr:col>
      <xdr:colOff>76200</xdr:colOff>
      <xdr:row>28</xdr:row>
      <xdr:rowOff>121920</xdr:rowOff>
    </xdr:to>
    <xdr:sp macro="" textlink="">
      <xdr:nvSpPr>
        <xdr:cNvPr id="4375" name="Rectángulo 18"/>
        <xdr:cNvSpPr>
          <a:spLocks noChangeArrowheads="1"/>
        </xdr:cNvSpPr>
      </xdr:nvSpPr>
      <xdr:spPr bwMode="auto">
        <a:xfrm>
          <a:off x="457200" y="777240"/>
          <a:ext cx="3253740" cy="42519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373380</xdr:colOff>
      <xdr:row>2</xdr:row>
      <xdr:rowOff>403860</xdr:rowOff>
    </xdr:from>
    <xdr:to>
      <xdr:col>14</xdr:col>
      <xdr:colOff>76200</xdr:colOff>
      <xdr:row>29</xdr:row>
      <xdr:rowOff>7620</xdr:rowOff>
    </xdr:to>
    <xdr:sp macro="" textlink="">
      <xdr:nvSpPr>
        <xdr:cNvPr id="4376" name="Rectángulo 19"/>
        <xdr:cNvSpPr>
          <a:spLocks noChangeArrowheads="1"/>
        </xdr:cNvSpPr>
      </xdr:nvSpPr>
      <xdr:spPr bwMode="auto">
        <a:xfrm>
          <a:off x="4526280" y="754380"/>
          <a:ext cx="3467100" cy="43281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83820</xdr:rowOff>
    </xdr:from>
    <xdr:to>
      <xdr:col>8</xdr:col>
      <xdr:colOff>1531620</xdr:colOff>
      <xdr:row>5</xdr:row>
      <xdr:rowOff>289560</xdr:rowOff>
    </xdr:to>
    <xdr:sp macro="" textlink="">
      <xdr:nvSpPr>
        <xdr:cNvPr id="12309" name="Rectángulo 18"/>
        <xdr:cNvSpPr>
          <a:spLocks noChangeArrowheads="1"/>
        </xdr:cNvSpPr>
      </xdr:nvSpPr>
      <xdr:spPr bwMode="auto">
        <a:xfrm>
          <a:off x="152400" y="662940"/>
          <a:ext cx="8465820" cy="457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15" zoomScaleNormal="115" zoomScaleSheetLayoutView="100" workbookViewId="0">
      <selection activeCell="B19" sqref="B19"/>
    </sheetView>
  </sheetViews>
  <sheetFormatPr baseColWidth="10" defaultColWidth="11.42578125" defaultRowHeight="12.75"/>
  <cols>
    <col min="1" max="1" width="6.7109375" style="1" customWidth="1"/>
    <col min="2" max="2" width="15.7109375" style="1" customWidth="1"/>
    <col min="3" max="5" width="11.42578125" style="1"/>
    <col min="6" max="6" width="5.425781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3.42578125" style="1" customWidth="1"/>
    <col min="13" max="14" width="4.5703125" style="1" customWidth="1"/>
    <col min="15" max="15" width="4.7109375" style="1" customWidth="1"/>
    <col min="16" max="16" width="9.42578125" style="1" customWidth="1"/>
    <col min="17" max="16384" width="11.42578125" style="1"/>
  </cols>
  <sheetData>
    <row r="1" spans="1:18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8" t="s">
        <v>88</v>
      </c>
      <c r="R1" s="36"/>
    </row>
    <row r="2" spans="1:18" ht="15">
      <c r="A2" s="39"/>
      <c r="B2" s="35" t="s">
        <v>90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9"/>
    </row>
    <row r="3" spans="1:18">
      <c r="A3" s="36"/>
      <c r="B3" s="40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6"/>
    </row>
    <row r="4" spans="1: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>
      <c r="A5" s="36"/>
      <c r="B5" s="41"/>
      <c r="C5" s="41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" customHeight="1">
      <c r="A6" s="36"/>
      <c r="B6" s="42" t="s">
        <v>97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8.1" customHeight="1">
      <c r="A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5" customHeight="1">
      <c r="A8" s="36"/>
      <c r="B8" s="42" t="s">
        <v>136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8.1" customHeight="1">
      <c r="A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5" customHeight="1">
      <c r="A10" s="36"/>
      <c r="B10" s="42" t="s">
        <v>137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6"/>
      <c r="R11" s="36"/>
    </row>
    <row r="12" spans="1:18">
      <c r="A12" s="36"/>
      <c r="B12" s="42" t="s">
        <v>3</v>
      </c>
      <c r="C12" s="163" t="s">
        <v>144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6"/>
    </row>
    <row r="13" spans="1:18" ht="7.9" customHeight="1">
      <c r="A13" s="36"/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36"/>
      <c r="Q13" s="36"/>
      <c r="R13" s="36"/>
    </row>
    <row r="14" spans="1:18">
      <c r="A14" s="36"/>
      <c r="B14" s="43" t="s">
        <v>4</v>
      </c>
      <c r="C14" s="163" t="s">
        <v>145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36"/>
    </row>
    <row r="15" spans="1:18" ht="7.9" customHeight="1">
      <c r="A15" s="36"/>
      <c r="B15" s="4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6"/>
      <c r="Q15" s="36"/>
      <c r="R15" s="36"/>
    </row>
    <row r="16" spans="1:18">
      <c r="A16" s="36"/>
      <c r="B16" s="43" t="s">
        <v>5</v>
      </c>
      <c r="C16" s="163" t="s">
        <v>146</v>
      </c>
      <c r="D16" s="164"/>
      <c r="E16" s="164"/>
      <c r="F16" s="164"/>
      <c r="G16" s="164"/>
      <c r="H16" s="164"/>
      <c r="I16" s="46" t="s">
        <v>6</v>
      </c>
      <c r="J16" s="45"/>
      <c r="K16" s="30"/>
      <c r="L16" s="45"/>
      <c r="M16" s="47" t="s">
        <v>7</v>
      </c>
      <c r="N16" s="47"/>
      <c r="O16" s="105" t="s">
        <v>147</v>
      </c>
      <c r="P16" s="48" t="s">
        <v>8</v>
      </c>
      <c r="Q16" s="36"/>
      <c r="R16" s="36"/>
    </row>
    <row r="17" spans="1:18" ht="8.1" customHeight="1">
      <c r="A17" s="36"/>
      <c r="B17" s="43"/>
      <c r="C17" s="45"/>
      <c r="D17" s="45"/>
      <c r="E17" s="45"/>
      <c r="F17" s="45"/>
      <c r="G17" s="45"/>
      <c r="H17" s="45"/>
      <c r="I17" s="45"/>
      <c r="J17" s="43"/>
      <c r="K17" s="36"/>
      <c r="L17" s="36"/>
      <c r="M17" s="48"/>
      <c r="N17" s="48"/>
      <c r="O17" s="36"/>
      <c r="P17" s="48"/>
      <c r="Q17" s="36"/>
      <c r="R17" s="36"/>
    </row>
    <row r="18" spans="1:18">
      <c r="A18" s="36"/>
      <c r="B18" s="42" t="s">
        <v>98</v>
      </c>
      <c r="C18" s="163"/>
      <c r="D18" s="164"/>
      <c r="E18" s="164"/>
      <c r="F18" s="164"/>
      <c r="G18" s="164"/>
      <c r="H18" s="164"/>
      <c r="I18" s="164"/>
      <c r="L18" s="45"/>
      <c r="M18" s="65" t="s">
        <v>99</v>
      </c>
      <c r="N18" s="45"/>
      <c r="O18" s="163" t="s">
        <v>519</v>
      </c>
      <c r="P18" s="164"/>
      <c r="Q18" s="164"/>
      <c r="R18" s="36"/>
    </row>
    <row r="19" spans="1:18" ht="8.1" customHeight="1">
      <c r="A19" s="36"/>
      <c r="B19" s="42"/>
      <c r="C19" s="66"/>
      <c r="D19" s="67"/>
      <c r="E19" s="67"/>
      <c r="F19" s="67"/>
      <c r="G19" s="67"/>
      <c r="H19" s="67"/>
      <c r="I19" s="67"/>
      <c r="L19" s="45"/>
      <c r="M19" s="65"/>
      <c r="N19" s="45"/>
      <c r="O19" s="66"/>
      <c r="P19" s="67"/>
      <c r="Q19" s="67"/>
      <c r="R19" s="36"/>
    </row>
    <row r="20" spans="1:18">
      <c r="A20" s="36"/>
      <c r="B20" s="42" t="s">
        <v>100</v>
      </c>
      <c r="C20" s="163"/>
      <c r="D20" s="164"/>
      <c r="E20" s="164"/>
      <c r="F20" s="164"/>
      <c r="G20" s="164"/>
      <c r="H20" s="164"/>
      <c r="I20" s="164"/>
      <c r="L20" s="45"/>
      <c r="M20" s="65"/>
      <c r="N20" s="45"/>
      <c r="O20" s="66"/>
      <c r="P20" s="67"/>
      <c r="Q20" s="67"/>
      <c r="R20" s="36"/>
    </row>
    <row r="21" spans="1:18">
      <c r="A21" s="36"/>
      <c r="B21" s="3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36"/>
      <c r="Q21" s="36"/>
      <c r="R21" s="36"/>
    </row>
    <row r="22" spans="1:18" ht="15" customHeight="1">
      <c r="A22" s="36"/>
      <c r="B22" s="168" t="s">
        <v>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36"/>
    </row>
    <row r="23" spans="1:18" ht="15" customHeight="1">
      <c r="A23" s="50"/>
      <c r="B23" s="169" t="s">
        <v>10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36"/>
    </row>
    <row r="24" spans="1:18" ht="4.9000000000000004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>
      <c r="A25" s="36"/>
      <c r="B25" s="60" t="s">
        <v>138</v>
      </c>
      <c r="C25" s="36"/>
      <c r="D25" s="36"/>
      <c r="E25" s="36"/>
      <c r="F25" s="36"/>
      <c r="G25" s="167" t="s">
        <v>133</v>
      </c>
      <c r="H25" s="167"/>
      <c r="I25" s="167"/>
      <c r="J25" s="167"/>
      <c r="K25" s="167"/>
      <c r="L25" s="51"/>
      <c r="M25" s="167" t="s">
        <v>86</v>
      </c>
      <c r="N25" s="167"/>
      <c r="O25" s="167"/>
      <c r="P25" s="36"/>
      <c r="Q25" s="36"/>
      <c r="R25" s="36"/>
    </row>
    <row r="26" spans="1:18">
      <c r="A26" s="36"/>
      <c r="B26" s="36"/>
      <c r="C26" s="36"/>
      <c r="D26" s="36"/>
      <c r="E26" s="37"/>
      <c r="F26" s="52"/>
      <c r="G26" s="53" t="s">
        <v>11</v>
      </c>
      <c r="H26" s="53"/>
      <c r="I26" s="53" t="s">
        <v>89</v>
      </c>
      <c r="J26" s="53"/>
      <c r="K26" s="53" t="s">
        <v>12</v>
      </c>
      <c r="L26" s="53"/>
      <c r="M26" s="36"/>
      <c r="N26" s="53" t="s">
        <v>82</v>
      </c>
      <c r="O26" s="36"/>
      <c r="P26" s="36"/>
      <c r="Q26" s="36"/>
      <c r="R26" s="36"/>
    </row>
    <row r="27" spans="1:18" ht="9.9499999999999993" customHeight="1">
      <c r="A27" s="36"/>
      <c r="B27" s="36"/>
      <c r="C27" s="36"/>
      <c r="D27" s="36"/>
      <c r="E27" s="37"/>
      <c r="F27" s="52"/>
      <c r="G27" s="45"/>
      <c r="H27" s="45"/>
      <c r="I27" s="54"/>
      <c r="J27" s="37"/>
      <c r="K27" s="36"/>
      <c r="L27" s="36"/>
      <c r="M27" s="36"/>
      <c r="N27" s="36"/>
      <c r="O27" s="36"/>
      <c r="P27" s="36"/>
      <c r="Q27" s="36"/>
      <c r="R27" s="36"/>
    </row>
    <row r="28" spans="1:18">
      <c r="A28" s="36"/>
      <c r="B28" s="55" t="s">
        <v>13</v>
      </c>
      <c r="C28" s="36"/>
      <c r="D28" s="36"/>
      <c r="E28" s="36"/>
      <c r="F28" s="45"/>
      <c r="G28" s="29"/>
      <c r="H28" s="56"/>
      <c r="I28" s="30"/>
      <c r="J28" s="57"/>
      <c r="K28" s="30"/>
      <c r="L28" s="45"/>
      <c r="M28" s="36"/>
      <c r="N28" s="30"/>
      <c r="O28" s="43"/>
      <c r="P28" s="36"/>
      <c r="Q28" s="36"/>
      <c r="R28" s="36"/>
    </row>
    <row r="29" spans="1:18" ht="4.9000000000000004" customHeight="1">
      <c r="A29" s="36"/>
      <c r="B29" s="57"/>
      <c r="C29" s="36"/>
      <c r="D29" s="36"/>
      <c r="E29" s="36"/>
      <c r="F29" s="45"/>
      <c r="G29" s="56"/>
      <c r="H29" s="56"/>
      <c r="I29" s="36"/>
      <c r="J29" s="57"/>
      <c r="K29" s="57"/>
      <c r="L29" s="57"/>
      <c r="M29" s="36"/>
      <c r="N29" s="57"/>
      <c r="O29" s="36"/>
      <c r="P29" s="36"/>
      <c r="Q29" s="36"/>
      <c r="R29" s="36"/>
    </row>
    <row r="30" spans="1:18">
      <c r="A30" s="36"/>
      <c r="B30" s="55" t="s">
        <v>87</v>
      </c>
      <c r="C30" s="36"/>
      <c r="D30" s="36"/>
      <c r="E30" s="36"/>
      <c r="F30" s="45"/>
      <c r="G30" s="106" t="s">
        <v>147</v>
      </c>
      <c r="H30" s="56"/>
      <c r="I30" s="30"/>
      <c r="J30" s="57"/>
      <c r="K30" s="30"/>
      <c r="L30" s="45"/>
      <c r="M30" s="36"/>
      <c r="N30" s="30"/>
      <c r="O30" s="36"/>
      <c r="P30" s="36"/>
      <c r="Q30" s="36"/>
      <c r="R30" s="36"/>
    </row>
    <row r="31" spans="1:18" ht="4.9000000000000004" customHeight="1">
      <c r="A31" s="36"/>
      <c r="B31" s="55"/>
      <c r="C31" s="36"/>
      <c r="D31" s="36"/>
      <c r="E31" s="36"/>
      <c r="F31" s="45"/>
      <c r="G31" s="97"/>
      <c r="H31" s="56"/>
      <c r="I31" s="98"/>
      <c r="J31" s="57"/>
      <c r="K31" s="98"/>
      <c r="L31" s="45"/>
      <c r="M31" s="36"/>
      <c r="N31" s="98"/>
      <c r="O31" s="36"/>
      <c r="P31" s="36"/>
      <c r="Q31" s="36"/>
      <c r="R31" s="36"/>
    </row>
    <row r="32" spans="1:18" ht="13.15" customHeight="1">
      <c r="A32" s="36"/>
      <c r="B32" s="55" t="s">
        <v>81</v>
      </c>
      <c r="C32" s="36"/>
      <c r="D32" s="36"/>
      <c r="E32" s="36"/>
      <c r="F32" s="45"/>
      <c r="G32" s="29"/>
      <c r="H32" s="56"/>
      <c r="I32" s="30"/>
      <c r="J32" s="57"/>
      <c r="K32" s="30"/>
      <c r="L32" s="45"/>
      <c r="M32" s="36"/>
      <c r="N32" s="98"/>
      <c r="O32" s="36"/>
      <c r="P32" s="36"/>
      <c r="Q32" s="36"/>
      <c r="R32" s="36"/>
    </row>
    <row r="33" spans="1:18" ht="4.9000000000000004" customHeight="1">
      <c r="A33" s="36"/>
      <c r="B33" s="58"/>
      <c r="C33" s="36"/>
      <c r="D33" s="36"/>
      <c r="E33" s="36"/>
      <c r="F33" s="45"/>
      <c r="G33" s="56"/>
      <c r="H33" s="5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3.15" customHeight="1">
      <c r="A34" s="36"/>
      <c r="B34" s="58" t="s">
        <v>134</v>
      </c>
      <c r="C34" s="36"/>
      <c r="D34" s="36"/>
      <c r="E34" s="36"/>
      <c r="F34" s="45"/>
      <c r="G34" s="29"/>
      <c r="H34" s="56"/>
      <c r="I34" s="98"/>
      <c r="J34" s="56"/>
      <c r="K34" s="98"/>
      <c r="L34" s="45"/>
      <c r="M34" s="36"/>
      <c r="N34" s="45"/>
      <c r="O34" s="36"/>
      <c r="P34" s="36"/>
      <c r="Q34" s="36"/>
      <c r="R34" s="36"/>
    </row>
    <row r="35" spans="1:18" ht="4.9000000000000004" customHeight="1">
      <c r="A35" s="36"/>
      <c r="B35" s="58"/>
      <c r="C35" s="36"/>
      <c r="D35" s="36"/>
      <c r="E35" s="36"/>
      <c r="F35" s="45"/>
      <c r="G35" s="97"/>
      <c r="H35" s="56"/>
      <c r="I35" s="98"/>
      <c r="J35" s="56"/>
      <c r="K35" s="98"/>
      <c r="L35" s="45"/>
      <c r="M35" s="36"/>
      <c r="N35" s="45"/>
      <c r="O35" s="36"/>
      <c r="P35" s="36"/>
      <c r="Q35" s="36"/>
      <c r="R35" s="36"/>
    </row>
    <row r="36" spans="1:18" ht="13.15" customHeight="1">
      <c r="A36" s="36"/>
      <c r="B36" s="58" t="s">
        <v>132</v>
      </c>
      <c r="C36" s="36"/>
      <c r="D36" s="36"/>
      <c r="E36" s="36"/>
      <c r="F36" s="45"/>
      <c r="G36" s="99"/>
      <c r="H36" s="100"/>
      <c r="I36" s="98"/>
      <c r="J36" s="100"/>
      <c r="K36" s="98"/>
      <c r="L36" s="45"/>
      <c r="M36" s="36"/>
      <c r="N36" s="45"/>
      <c r="O36" s="36"/>
      <c r="P36" s="36"/>
      <c r="Q36" s="36"/>
      <c r="R36" s="36"/>
    </row>
    <row r="37" spans="1:18" ht="4.9000000000000004" customHeight="1">
      <c r="A37" s="36"/>
      <c r="B37" s="36"/>
      <c r="C37" s="36"/>
      <c r="D37" s="36"/>
      <c r="E37" s="36"/>
      <c r="F37" s="45"/>
      <c r="G37" s="45"/>
      <c r="H37" s="45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0.15" customHeight="1">
      <c r="A38" s="36"/>
      <c r="B38" s="55"/>
      <c r="C38" s="36"/>
      <c r="D38" s="36"/>
      <c r="E38" s="36"/>
      <c r="F38" s="45"/>
      <c r="G38" s="45"/>
      <c r="H38" s="45"/>
      <c r="I38" s="36"/>
      <c r="J38" s="36"/>
      <c r="K38" s="57"/>
      <c r="L38" s="57"/>
      <c r="M38" s="36"/>
      <c r="N38" s="36"/>
      <c r="O38" s="36"/>
      <c r="P38" s="36"/>
      <c r="Q38" s="36"/>
      <c r="R38" s="36"/>
    </row>
    <row r="39" spans="1:18">
      <c r="A39" s="36"/>
      <c r="B39" s="58" t="s">
        <v>133</v>
      </c>
      <c r="C39" s="36"/>
      <c r="D39" s="36"/>
      <c r="E39" s="36"/>
      <c r="F39" s="45"/>
      <c r="G39" s="45"/>
      <c r="H39" s="45"/>
      <c r="I39" s="36"/>
      <c r="J39" s="36"/>
      <c r="K39" s="57"/>
      <c r="L39" s="57"/>
      <c r="M39" s="36"/>
      <c r="N39" s="36"/>
      <c r="O39" s="36"/>
      <c r="P39" s="36"/>
      <c r="Q39" s="36"/>
      <c r="R39" s="36"/>
    </row>
    <row r="40" spans="1:18">
      <c r="A40" s="36"/>
      <c r="B40" s="63" t="s">
        <v>95</v>
      </c>
      <c r="C40" s="36"/>
      <c r="D40" s="36"/>
      <c r="E40" s="36"/>
      <c r="F40" s="45"/>
      <c r="G40" s="59"/>
      <c r="H40" s="59"/>
      <c r="I40" s="36"/>
      <c r="J40" s="36"/>
      <c r="K40" s="57"/>
      <c r="L40" s="57"/>
      <c r="M40" s="36"/>
      <c r="N40" s="36"/>
      <c r="O40" s="36"/>
      <c r="P40" s="36"/>
      <c r="Q40" s="36"/>
      <c r="R40" s="36"/>
    </row>
    <row r="41" spans="1:18">
      <c r="A41" s="36"/>
      <c r="B41" s="63" t="s">
        <v>96</v>
      </c>
      <c r="C41" s="36"/>
      <c r="D41" s="36"/>
      <c r="E41" s="60"/>
      <c r="F41" s="45"/>
      <c r="G41" s="59"/>
      <c r="H41" s="59"/>
      <c r="I41" s="36"/>
      <c r="J41" s="36"/>
      <c r="K41" s="57"/>
      <c r="L41" s="57"/>
      <c r="M41" s="36"/>
      <c r="N41" s="36"/>
      <c r="O41" s="36"/>
      <c r="P41" s="36"/>
      <c r="Q41" s="36"/>
      <c r="R41" s="36"/>
    </row>
    <row r="42" spans="1:18">
      <c r="A42" s="36"/>
      <c r="B42" s="63" t="s">
        <v>131</v>
      </c>
      <c r="C42" s="36"/>
      <c r="D42" s="36"/>
      <c r="E42" s="60"/>
      <c r="F42" s="45"/>
      <c r="G42" s="59"/>
      <c r="H42" s="59"/>
      <c r="I42" s="36"/>
      <c r="J42" s="36"/>
      <c r="K42" s="57"/>
      <c r="L42" s="57"/>
      <c r="M42" s="36"/>
      <c r="N42" s="36"/>
      <c r="O42" s="36"/>
      <c r="P42" s="36"/>
      <c r="Q42" s="36"/>
      <c r="R42" s="36"/>
    </row>
    <row r="43" spans="1:18">
      <c r="A43" s="36"/>
      <c r="B43" s="60" t="s">
        <v>86</v>
      </c>
      <c r="C43" s="36"/>
      <c r="D43" s="36"/>
      <c r="E43" s="36"/>
      <c r="F43" s="36"/>
      <c r="G43" s="36"/>
      <c r="H43" s="36"/>
      <c r="I43" s="36"/>
      <c r="J43" s="36"/>
      <c r="K43" s="36"/>
      <c r="L43" s="56"/>
      <c r="M43" s="36"/>
      <c r="N43" s="36"/>
      <c r="O43" s="36"/>
      <c r="P43" s="36"/>
      <c r="Q43" s="36"/>
      <c r="R43" s="36"/>
    </row>
    <row r="44" spans="1:18">
      <c r="A44" s="36"/>
      <c r="B44" s="64" t="s">
        <v>135</v>
      </c>
      <c r="C44" s="36"/>
      <c r="D44" s="36"/>
      <c r="E44" s="36"/>
      <c r="F44" s="36"/>
      <c r="G44" s="36"/>
      <c r="H44" s="36"/>
      <c r="I44" s="36"/>
      <c r="J44" s="36"/>
      <c r="K44" s="36"/>
      <c r="L44" s="56"/>
      <c r="M44" s="36"/>
      <c r="N44" s="36"/>
      <c r="O44" s="36"/>
      <c r="P44" s="36"/>
      <c r="Q44" s="36"/>
      <c r="R44" s="36"/>
    </row>
    <row r="45" spans="1:18">
      <c r="A45" s="36"/>
      <c r="B45" s="60"/>
      <c r="C45" s="36"/>
      <c r="D45" s="36"/>
      <c r="E45" s="36"/>
      <c r="F45" s="36"/>
      <c r="G45" s="36"/>
      <c r="H45" s="36"/>
      <c r="I45" s="36"/>
      <c r="J45" s="36"/>
      <c r="K45" s="36"/>
      <c r="L45" s="56"/>
      <c r="M45" s="36"/>
      <c r="N45" s="36"/>
      <c r="O45" s="36"/>
      <c r="P45" s="36"/>
      <c r="Q45" s="36"/>
      <c r="R45" s="36"/>
    </row>
    <row r="46" spans="1:18">
      <c r="A46" s="36"/>
      <c r="B46" s="36"/>
      <c r="C46" s="36"/>
      <c r="D46" s="163"/>
      <c r="E46" s="164"/>
      <c r="F46" s="164"/>
      <c r="G46" s="164"/>
      <c r="H46" s="164"/>
      <c r="I46" s="164"/>
      <c r="J46" s="164"/>
      <c r="K46" s="164"/>
      <c r="L46" s="164"/>
      <c r="M46" s="164"/>
      <c r="N46" s="36"/>
      <c r="O46" s="36"/>
      <c r="P46" s="36"/>
      <c r="Q46" s="36"/>
      <c r="R46" s="36"/>
    </row>
    <row r="47" spans="1:18">
      <c r="A47" s="36"/>
      <c r="B47" s="60"/>
      <c r="C47" s="36"/>
      <c r="D47" s="165" t="s">
        <v>445</v>
      </c>
      <c r="E47" s="166"/>
      <c r="F47" s="166"/>
      <c r="G47" s="166"/>
      <c r="H47" s="166"/>
      <c r="I47" s="166"/>
      <c r="J47" s="166"/>
      <c r="K47" s="166"/>
      <c r="L47" s="166"/>
      <c r="M47" s="166"/>
      <c r="N47" s="36"/>
      <c r="P47" s="53"/>
      <c r="Q47" s="36"/>
      <c r="R47" s="36"/>
    </row>
    <row r="48" spans="1:18" ht="15.75" customHeight="1">
      <c r="D48" s="162" t="s">
        <v>446</v>
      </c>
      <c r="E48" s="162"/>
      <c r="F48" s="162"/>
      <c r="G48" s="162"/>
      <c r="H48" s="162"/>
      <c r="I48" s="162"/>
      <c r="J48" s="162"/>
      <c r="K48" s="162"/>
      <c r="L48" s="162"/>
      <c r="M48" s="162"/>
    </row>
  </sheetData>
  <sheetProtection selectLockedCells="1"/>
  <mergeCells count="13">
    <mergeCell ref="D48:M48"/>
    <mergeCell ref="C20:I20"/>
    <mergeCell ref="C12:Q12"/>
    <mergeCell ref="C14:Q14"/>
    <mergeCell ref="C16:H16"/>
    <mergeCell ref="C18:I18"/>
    <mergeCell ref="O18:Q18"/>
    <mergeCell ref="D47:M47"/>
    <mergeCell ref="D46:M46"/>
    <mergeCell ref="G25:K25"/>
    <mergeCell ref="M25:O25"/>
    <mergeCell ref="B22:Q22"/>
    <mergeCell ref="B23:Q23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>
      <selection activeCell="A12" sqref="A12"/>
    </sheetView>
  </sheetViews>
  <sheetFormatPr baseColWidth="10" defaultColWidth="11.42578125" defaultRowHeight="12.75"/>
  <cols>
    <col min="1" max="1" width="36" style="1" customWidth="1"/>
    <col min="2" max="2" width="10.140625" style="1" customWidth="1"/>
    <col min="3" max="3" width="21.7109375" style="1" customWidth="1"/>
    <col min="4" max="4" width="15.140625" style="1" customWidth="1"/>
    <col min="5" max="5" width="16.85546875" style="1" customWidth="1"/>
    <col min="6" max="6" width="26.7109375" style="1" customWidth="1"/>
    <col min="7" max="16384" width="11.42578125" style="1"/>
  </cols>
  <sheetData>
    <row r="1" spans="1:8" ht="19.899999999999999" customHeight="1">
      <c r="A1" s="19"/>
      <c r="B1" s="19"/>
      <c r="C1" s="19"/>
      <c r="F1" s="2" t="s">
        <v>88</v>
      </c>
    </row>
    <row r="2" spans="1:8" ht="19.899999999999999" customHeight="1">
      <c r="A2" s="170" t="s">
        <v>17</v>
      </c>
      <c r="B2" s="170"/>
      <c r="C2" s="170"/>
      <c r="D2" s="170"/>
      <c r="E2" s="170"/>
      <c r="F2" s="170"/>
      <c r="G2" s="143"/>
      <c r="H2" s="143"/>
    </row>
    <row r="3" spans="1:8" ht="19.899999999999999" customHeight="1">
      <c r="A3" s="11" t="s">
        <v>531</v>
      </c>
      <c r="B3" s="13"/>
    </row>
    <row r="4" spans="1:8" ht="7.9" customHeight="1">
      <c r="A4" s="13"/>
    </row>
    <row r="5" spans="1:8">
      <c r="A5" s="11" t="s">
        <v>532</v>
      </c>
      <c r="B5" s="13"/>
    </row>
    <row r="6" spans="1:8" ht="7.9" customHeight="1">
      <c r="A6" s="8"/>
      <c r="B6" s="8"/>
    </row>
    <row r="7" spans="1:8" ht="66.75" customHeight="1">
      <c r="A7" s="139" t="s">
        <v>533</v>
      </c>
      <c r="B7" s="139" t="s">
        <v>534</v>
      </c>
      <c r="C7" s="139" t="s">
        <v>535</v>
      </c>
      <c r="D7" s="139" t="s">
        <v>536</v>
      </c>
      <c r="E7" s="139" t="s">
        <v>537</v>
      </c>
      <c r="F7" s="139" t="s">
        <v>538</v>
      </c>
    </row>
    <row r="8" spans="1:8" ht="29.25" customHeight="1">
      <c r="A8" s="151" t="s">
        <v>703</v>
      </c>
      <c r="B8" s="150" t="s">
        <v>720</v>
      </c>
      <c r="C8" s="156">
        <v>2015</v>
      </c>
      <c r="D8" s="156">
        <v>2016</v>
      </c>
      <c r="E8" s="156">
        <v>150</v>
      </c>
      <c r="F8" s="152" t="s">
        <v>704</v>
      </c>
    </row>
    <row r="9" spans="1:8" ht="18" customHeight="1">
      <c r="A9" s="151" t="s">
        <v>682</v>
      </c>
      <c r="B9" s="150" t="s">
        <v>720</v>
      </c>
      <c r="C9" s="156">
        <v>2015</v>
      </c>
      <c r="D9" s="156">
        <v>2016</v>
      </c>
      <c r="E9" s="156">
        <v>55</v>
      </c>
      <c r="F9" s="152" t="s">
        <v>683</v>
      </c>
    </row>
    <row r="10" spans="1:8" ht="18" customHeight="1">
      <c r="A10" s="151" t="s">
        <v>684</v>
      </c>
      <c r="B10" s="150" t="s">
        <v>720</v>
      </c>
      <c r="C10" s="156">
        <v>2015</v>
      </c>
      <c r="D10" s="156">
        <v>2016</v>
      </c>
      <c r="E10" s="156">
        <v>35</v>
      </c>
      <c r="F10" s="154"/>
    </row>
    <row r="11" spans="1:8" ht="30" customHeight="1">
      <c r="A11" s="151" t="s">
        <v>685</v>
      </c>
      <c r="B11" s="150" t="s">
        <v>720</v>
      </c>
      <c r="C11" s="156">
        <v>2015</v>
      </c>
      <c r="D11" s="156">
        <v>2016</v>
      </c>
      <c r="E11" s="156">
        <v>35</v>
      </c>
      <c r="F11" s="152" t="s">
        <v>686</v>
      </c>
    </row>
    <row r="12" spans="1:8" ht="18" customHeight="1">
      <c r="A12" s="151" t="s">
        <v>687</v>
      </c>
      <c r="B12" s="150" t="s">
        <v>720</v>
      </c>
      <c r="C12" s="156">
        <v>2015</v>
      </c>
      <c r="D12" s="156">
        <v>2016</v>
      </c>
      <c r="E12" s="156">
        <v>35</v>
      </c>
      <c r="F12" s="155" t="s">
        <v>688</v>
      </c>
    </row>
    <row r="13" spans="1:8" ht="18" customHeight="1">
      <c r="A13" s="151" t="s">
        <v>689</v>
      </c>
      <c r="B13" s="150" t="s">
        <v>720</v>
      </c>
      <c r="C13" s="156">
        <v>2015</v>
      </c>
      <c r="D13" s="156">
        <v>2016</v>
      </c>
      <c r="E13" s="156">
        <v>125</v>
      </c>
      <c r="F13" s="152" t="s">
        <v>705</v>
      </c>
    </row>
    <row r="14" spans="1:8" ht="18" customHeight="1">
      <c r="A14" s="151" t="s">
        <v>690</v>
      </c>
      <c r="B14" s="150" t="s">
        <v>720</v>
      </c>
      <c r="C14" s="156">
        <v>2015</v>
      </c>
      <c r="D14" s="156">
        <v>2016</v>
      </c>
      <c r="E14" s="156">
        <v>175</v>
      </c>
      <c r="F14" s="152" t="s">
        <v>706</v>
      </c>
    </row>
    <row r="15" spans="1:8" ht="18" customHeight="1">
      <c r="A15" s="151" t="s">
        <v>691</v>
      </c>
      <c r="B15" s="150" t="s">
        <v>720</v>
      </c>
      <c r="C15" s="156">
        <v>2015</v>
      </c>
      <c r="D15" s="156">
        <v>2016</v>
      </c>
      <c r="E15" s="156">
        <v>55</v>
      </c>
      <c r="F15" s="154"/>
    </row>
    <row r="16" spans="1:8" ht="18" customHeight="1">
      <c r="A16" s="151" t="s">
        <v>692</v>
      </c>
      <c r="B16" s="150" t="s">
        <v>720</v>
      </c>
      <c r="C16" s="156">
        <v>2015</v>
      </c>
      <c r="D16" s="156">
        <v>2016</v>
      </c>
      <c r="E16" s="156">
        <v>35</v>
      </c>
      <c r="F16" s="154"/>
    </row>
    <row r="17" spans="1:6" ht="18" customHeight="1">
      <c r="A17" s="151" t="s">
        <v>693</v>
      </c>
      <c r="B17" s="150" t="s">
        <v>720</v>
      </c>
      <c r="C17" s="156">
        <v>2015</v>
      </c>
      <c r="D17" s="156">
        <v>2016</v>
      </c>
      <c r="E17" s="156">
        <v>35</v>
      </c>
      <c r="F17" s="152" t="s">
        <v>686</v>
      </c>
    </row>
    <row r="18" spans="1:6" ht="18" customHeight="1">
      <c r="A18" s="155" t="s">
        <v>694</v>
      </c>
      <c r="B18" s="150" t="s">
        <v>720</v>
      </c>
      <c r="C18" s="156">
        <v>2015</v>
      </c>
      <c r="D18" s="156">
        <v>2016</v>
      </c>
      <c r="E18" s="156">
        <v>250</v>
      </c>
      <c r="F18" s="155" t="s">
        <v>695</v>
      </c>
    </row>
    <row r="19" spans="1:6" ht="33.75" customHeight="1">
      <c r="A19" s="151" t="s">
        <v>696</v>
      </c>
      <c r="B19" s="150" t="s">
        <v>720</v>
      </c>
      <c r="C19" s="156">
        <v>2015</v>
      </c>
      <c r="D19" s="156">
        <v>2016</v>
      </c>
      <c r="E19" s="156">
        <v>35</v>
      </c>
      <c r="F19" s="152" t="s">
        <v>707</v>
      </c>
    </row>
    <row r="20" spans="1:6" ht="19.5" customHeight="1">
      <c r="A20" s="151" t="s">
        <v>697</v>
      </c>
      <c r="B20" s="150" t="s">
        <v>720</v>
      </c>
      <c r="C20" s="156">
        <v>2015</v>
      </c>
      <c r="D20" s="156">
        <v>2016</v>
      </c>
      <c r="E20" s="156">
        <v>25</v>
      </c>
      <c r="F20" s="152" t="s">
        <v>686</v>
      </c>
    </row>
    <row r="21" spans="1:6" ht="21" customHeight="1">
      <c r="A21" s="151" t="s">
        <v>698</v>
      </c>
      <c r="B21" s="150" t="s">
        <v>720</v>
      </c>
      <c r="C21" s="156">
        <v>2015</v>
      </c>
      <c r="D21" s="156">
        <v>2016</v>
      </c>
      <c r="E21" s="156">
        <v>220</v>
      </c>
      <c r="F21" s="152" t="s">
        <v>708</v>
      </c>
    </row>
    <row r="22" spans="1:6" ht="32.25" customHeight="1">
      <c r="A22" s="151" t="s">
        <v>700</v>
      </c>
      <c r="B22" s="150" t="s">
        <v>720</v>
      </c>
      <c r="C22" s="156">
        <v>2015</v>
      </c>
      <c r="D22" s="156">
        <v>2016</v>
      </c>
      <c r="E22" s="156">
        <v>250</v>
      </c>
      <c r="F22" s="152" t="s">
        <v>709</v>
      </c>
    </row>
    <row r="23" spans="1:6" ht="33" customHeight="1">
      <c r="A23" s="151" t="s">
        <v>699</v>
      </c>
      <c r="B23" s="150" t="s">
        <v>720</v>
      </c>
      <c r="C23" s="156">
        <v>2015</v>
      </c>
      <c r="D23" s="156">
        <v>2016</v>
      </c>
      <c r="E23" s="156">
        <v>120</v>
      </c>
      <c r="F23" s="152" t="s">
        <v>710</v>
      </c>
    </row>
    <row r="24" spans="1:6" ht="28.5" customHeight="1">
      <c r="A24" s="151" t="s">
        <v>701</v>
      </c>
      <c r="B24" s="150" t="s">
        <v>720</v>
      </c>
      <c r="C24" s="156">
        <v>2015</v>
      </c>
      <c r="D24" s="156">
        <v>2016</v>
      </c>
      <c r="E24" s="156">
        <v>85</v>
      </c>
      <c r="F24" s="152" t="s">
        <v>702</v>
      </c>
    </row>
    <row r="25" spans="1:6" ht="28.5" customHeight="1">
      <c r="A25" s="157" t="s">
        <v>711</v>
      </c>
      <c r="B25" s="150" t="s">
        <v>720</v>
      </c>
      <c r="C25" s="156" t="s">
        <v>721</v>
      </c>
      <c r="D25" s="156" t="s">
        <v>722</v>
      </c>
      <c r="E25" s="156">
        <v>2400</v>
      </c>
      <c r="F25" s="152" t="s">
        <v>723</v>
      </c>
    </row>
    <row r="26" spans="1:6" ht="28.5" customHeight="1">
      <c r="A26" s="157" t="s">
        <v>712</v>
      </c>
      <c r="B26" s="150" t="s">
        <v>720</v>
      </c>
      <c r="C26" s="156" t="s">
        <v>721</v>
      </c>
      <c r="D26" s="156" t="s">
        <v>722</v>
      </c>
      <c r="E26" s="156">
        <v>400</v>
      </c>
      <c r="F26" s="152" t="s">
        <v>723</v>
      </c>
    </row>
    <row r="27" spans="1:6" ht="28.5" customHeight="1">
      <c r="A27" s="157" t="s">
        <v>713</v>
      </c>
      <c r="B27" s="150" t="s">
        <v>720</v>
      </c>
      <c r="C27" s="156" t="s">
        <v>721</v>
      </c>
      <c r="D27" s="156" t="s">
        <v>722</v>
      </c>
      <c r="E27" s="156">
        <v>500</v>
      </c>
      <c r="F27" s="152" t="s">
        <v>723</v>
      </c>
    </row>
    <row r="28" spans="1:6" ht="28.5" customHeight="1">
      <c r="A28" s="157" t="s">
        <v>714</v>
      </c>
      <c r="B28" s="150" t="s">
        <v>720</v>
      </c>
      <c r="C28" s="156" t="s">
        <v>721</v>
      </c>
      <c r="D28" s="156" t="s">
        <v>722</v>
      </c>
      <c r="E28" s="156">
        <v>800</v>
      </c>
      <c r="F28" s="152" t="s">
        <v>723</v>
      </c>
    </row>
    <row r="29" spans="1:6" ht="28.5" customHeight="1">
      <c r="A29" s="157" t="s">
        <v>715</v>
      </c>
      <c r="B29" s="150" t="s">
        <v>720</v>
      </c>
      <c r="C29" s="156" t="s">
        <v>721</v>
      </c>
      <c r="D29" s="156" t="s">
        <v>722</v>
      </c>
      <c r="E29" s="156">
        <v>600</v>
      </c>
      <c r="F29" s="152" t="s">
        <v>723</v>
      </c>
    </row>
    <row r="30" spans="1:6" ht="28.5" customHeight="1">
      <c r="A30" s="157" t="s">
        <v>716</v>
      </c>
      <c r="B30" s="150" t="s">
        <v>720</v>
      </c>
      <c r="C30" s="156" t="s">
        <v>721</v>
      </c>
      <c r="D30" s="156" t="s">
        <v>722</v>
      </c>
      <c r="E30" s="156">
        <v>400</v>
      </c>
      <c r="F30" s="152" t="s">
        <v>723</v>
      </c>
    </row>
    <row r="31" spans="1:6" ht="28.5" customHeight="1">
      <c r="A31" s="157" t="s">
        <v>717</v>
      </c>
      <c r="B31" s="150" t="s">
        <v>720</v>
      </c>
      <c r="C31" s="156" t="s">
        <v>721</v>
      </c>
      <c r="D31" s="156" t="s">
        <v>722</v>
      </c>
      <c r="E31" s="156">
        <v>360</v>
      </c>
      <c r="F31" s="152" t="s">
        <v>723</v>
      </c>
    </row>
    <row r="32" spans="1:6" ht="28.5" customHeight="1">
      <c r="A32" s="157" t="s">
        <v>718</v>
      </c>
      <c r="B32" s="150" t="s">
        <v>720</v>
      </c>
      <c r="C32" s="156" t="s">
        <v>721</v>
      </c>
      <c r="D32" s="156" t="s">
        <v>722</v>
      </c>
      <c r="E32" s="156">
        <v>380</v>
      </c>
      <c r="F32" s="152" t="s">
        <v>723</v>
      </c>
    </row>
    <row r="33" spans="1:6" ht="28.5" customHeight="1">
      <c r="A33" s="157" t="s">
        <v>719</v>
      </c>
      <c r="B33" s="150" t="s">
        <v>720</v>
      </c>
      <c r="C33" s="156" t="s">
        <v>721</v>
      </c>
      <c r="D33" s="156" t="s">
        <v>722</v>
      </c>
      <c r="E33" s="156">
        <v>400</v>
      </c>
      <c r="F33" s="152" t="s">
        <v>723</v>
      </c>
    </row>
    <row r="34" spans="1:6" ht="28.5" customHeight="1">
      <c r="A34" s="151"/>
      <c r="B34" s="152"/>
      <c r="C34" s="153"/>
      <c r="D34" s="153"/>
      <c r="E34" s="158">
        <f>SUM(E8:E33)</f>
        <v>7960</v>
      </c>
      <c r="F34" s="140"/>
    </row>
    <row r="35" spans="1:6" ht="18">
      <c r="A35" s="144" t="s">
        <v>539</v>
      </c>
    </row>
  </sheetData>
  <sheetProtection selectLockedCells="1"/>
  <mergeCells count="1">
    <mergeCell ref="A2:F2"/>
  </mergeCells>
  <printOptions horizontalCentered="1" verticalCentered="1"/>
  <pageMargins left="0.59055118110236227" right="0.19685039370078741" top="0.59055118110236227" bottom="0.39370078740157483" header="0" footer="0"/>
  <pageSetup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85" workbookViewId="0">
      <selection activeCell="B15" sqref="B15"/>
    </sheetView>
  </sheetViews>
  <sheetFormatPr baseColWidth="10" defaultColWidth="11.42578125" defaultRowHeight="12.75"/>
  <cols>
    <col min="1" max="1" width="7.140625" style="1" customWidth="1"/>
    <col min="2" max="2" width="25.7109375" style="1" customWidth="1"/>
    <col min="3" max="8" width="12.7109375" style="1" customWidth="1"/>
    <col min="9" max="9" width="5.7109375" style="1" customWidth="1"/>
    <col min="10" max="16384" width="11.42578125" style="1"/>
  </cols>
  <sheetData>
    <row r="1" spans="1:8">
      <c r="B1" s="19"/>
      <c r="C1" s="19"/>
      <c r="H1" s="145" t="s">
        <v>88</v>
      </c>
    </row>
    <row r="2" spans="1:8" ht="15">
      <c r="A2" s="170" t="s">
        <v>17</v>
      </c>
      <c r="B2" s="170"/>
      <c r="C2" s="170"/>
      <c r="D2" s="170"/>
      <c r="E2" s="170"/>
      <c r="F2" s="170"/>
      <c r="G2" s="170"/>
      <c r="H2" s="170"/>
    </row>
    <row r="3" spans="1:8" ht="15.75">
      <c r="B3" s="28" t="s">
        <v>540</v>
      </c>
    </row>
    <row r="4" spans="1:8">
      <c r="B4" s="13"/>
    </row>
    <row r="5" spans="1:8">
      <c r="B5" s="11" t="s">
        <v>541</v>
      </c>
      <c r="C5" s="5"/>
      <c r="D5" s="163" t="s">
        <v>555</v>
      </c>
      <c r="E5" s="164"/>
      <c r="F5" s="164"/>
      <c r="G5" s="164"/>
      <c r="H5" s="164"/>
    </row>
    <row r="7" spans="1:8">
      <c r="B7" s="11" t="s">
        <v>542</v>
      </c>
    </row>
    <row r="8" spans="1:8">
      <c r="B8" s="8"/>
    </row>
    <row r="9" spans="1:8" ht="19.899999999999999" customHeight="1">
      <c r="B9" s="213" t="s">
        <v>543</v>
      </c>
      <c r="C9" s="209" t="s">
        <v>77</v>
      </c>
      <c r="D9" s="211"/>
      <c r="E9" s="209" t="s">
        <v>78</v>
      </c>
      <c r="F9" s="211"/>
      <c r="G9" s="209" t="s">
        <v>79</v>
      </c>
      <c r="H9" s="211"/>
    </row>
    <row r="10" spans="1:8" ht="19.899999999999999" customHeight="1">
      <c r="B10" s="214"/>
      <c r="C10" s="142" t="s">
        <v>544</v>
      </c>
      <c r="D10" s="142" t="s">
        <v>545</v>
      </c>
      <c r="E10" s="142" t="s">
        <v>544</v>
      </c>
      <c r="F10" s="142" t="s">
        <v>545</v>
      </c>
      <c r="G10" s="142" t="s">
        <v>546</v>
      </c>
      <c r="H10" s="142" t="s">
        <v>545</v>
      </c>
    </row>
    <row r="11" spans="1:8" ht="30" customHeight="1">
      <c r="B11" s="146" t="s">
        <v>547</v>
      </c>
      <c r="C11" s="105">
        <v>125</v>
      </c>
      <c r="D11" s="105">
        <v>3</v>
      </c>
      <c r="E11" s="105"/>
      <c r="F11" s="105"/>
      <c r="G11" s="105"/>
      <c r="H11" s="105"/>
    </row>
    <row r="12" spans="1:8" ht="30" customHeight="1">
      <c r="B12" s="146" t="s">
        <v>548</v>
      </c>
      <c r="C12" s="105">
        <v>160</v>
      </c>
      <c r="D12" s="105">
        <v>4</v>
      </c>
      <c r="E12" s="105">
        <v>110</v>
      </c>
      <c r="F12" s="105">
        <v>3</v>
      </c>
      <c r="G12" s="105"/>
      <c r="H12" s="105"/>
    </row>
    <row r="13" spans="1:8" ht="30" customHeight="1">
      <c r="B13" s="146" t="s">
        <v>549</v>
      </c>
      <c r="C13" s="105">
        <v>200</v>
      </c>
      <c r="D13" s="105">
        <v>5</v>
      </c>
      <c r="E13" s="105">
        <v>145</v>
      </c>
      <c r="F13" s="105">
        <v>4</v>
      </c>
      <c r="G13" s="105">
        <v>90</v>
      </c>
      <c r="H13" s="105">
        <v>2</v>
      </c>
    </row>
    <row r="14" spans="1:8">
      <c r="B14" s="141"/>
    </row>
    <row r="15" spans="1:8">
      <c r="B15" s="11" t="s">
        <v>550</v>
      </c>
    </row>
    <row r="16" spans="1:8">
      <c r="B16" s="13"/>
    </row>
    <row r="18" spans="1:8" ht="19.899999999999999" customHeight="1">
      <c r="A18" s="142" t="s">
        <v>551</v>
      </c>
      <c r="B18" s="215" t="s">
        <v>538</v>
      </c>
      <c r="C18" s="215"/>
      <c r="D18" s="215"/>
      <c r="E18" s="215" t="s">
        <v>552</v>
      </c>
      <c r="F18" s="215"/>
      <c r="G18" s="215"/>
      <c r="H18" s="215"/>
    </row>
    <row r="19" spans="1:8" ht="18" customHeight="1">
      <c r="A19" s="105">
        <v>1</v>
      </c>
      <c r="B19" s="216" t="s">
        <v>553</v>
      </c>
      <c r="C19" s="216"/>
      <c r="D19" s="216"/>
      <c r="E19" s="201"/>
      <c r="F19" s="201"/>
      <c r="G19" s="201"/>
      <c r="H19" s="201"/>
    </row>
    <row r="20" spans="1:8" ht="18" customHeight="1">
      <c r="A20" s="105">
        <v>2</v>
      </c>
      <c r="B20" s="216" t="s">
        <v>554</v>
      </c>
      <c r="C20" s="216"/>
      <c r="D20" s="216"/>
      <c r="E20" s="201"/>
      <c r="F20" s="201"/>
      <c r="G20" s="201"/>
      <c r="H20" s="201"/>
    </row>
    <row r="21" spans="1:8" ht="18" customHeight="1">
      <c r="A21" s="30"/>
      <c r="B21" s="201"/>
      <c r="C21" s="201"/>
      <c r="D21" s="201"/>
      <c r="E21" s="201"/>
      <c r="F21" s="201"/>
      <c r="G21" s="201"/>
      <c r="H21" s="201"/>
    </row>
    <row r="22" spans="1:8" ht="18" customHeight="1">
      <c r="A22" s="30"/>
      <c r="B22" s="201"/>
      <c r="C22" s="201"/>
      <c r="D22" s="201"/>
      <c r="E22" s="201"/>
      <c r="F22" s="201"/>
      <c r="G22" s="201"/>
      <c r="H22" s="201"/>
    </row>
    <row r="23" spans="1:8" ht="18" customHeight="1">
      <c r="A23" s="30"/>
      <c r="B23" s="201"/>
      <c r="C23" s="201"/>
      <c r="D23" s="201"/>
      <c r="E23" s="201"/>
      <c r="F23" s="201"/>
      <c r="G23" s="201"/>
      <c r="H23" s="201"/>
    </row>
    <row r="24" spans="1:8" ht="18" customHeight="1">
      <c r="A24" s="30"/>
      <c r="B24" s="201"/>
      <c r="C24" s="201"/>
      <c r="D24" s="201"/>
      <c r="E24" s="201"/>
      <c r="F24" s="201"/>
      <c r="G24" s="201"/>
      <c r="H24" s="201"/>
    </row>
    <row r="25" spans="1:8" ht="18" customHeight="1">
      <c r="A25" s="30"/>
      <c r="B25" s="201"/>
      <c r="C25" s="201"/>
      <c r="D25" s="201"/>
      <c r="E25" s="201"/>
      <c r="F25" s="201"/>
      <c r="G25" s="201"/>
      <c r="H25" s="201"/>
    </row>
    <row r="26" spans="1:8" ht="18" customHeight="1">
      <c r="A26" s="30"/>
      <c r="B26" s="201"/>
      <c r="C26" s="201"/>
      <c r="D26" s="201"/>
      <c r="E26" s="201"/>
      <c r="F26" s="201"/>
      <c r="G26" s="201"/>
      <c r="H26" s="201"/>
    </row>
    <row r="27" spans="1:8" ht="18" customHeight="1"/>
  </sheetData>
  <sheetProtection selectLockedCells="1"/>
  <mergeCells count="24">
    <mergeCell ref="B24:D24"/>
    <mergeCell ref="E24:H24"/>
    <mergeCell ref="B25:D25"/>
    <mergeCell ref="E25:H25"/>
    <mergeCell ref="B26:D26"/>
    <mergeCell ref="E26:H26"/>
    <mergeCell ref="B21:D21"/>
    <mergeCell ref="E21:H21"/>
    <mergeCell ref="B22:D22"/>
    <mergeCell ref="E22:H22"/>
    <mergeCell ref="B23:D23"/>
    <mergeCell ref="E23:H23"/>
    <mergeCell ref="B18:D18"/>
    <mergeCell ref="E18:H18"/>
    <mergeCell ref="B19:D19"/>
    <mergeCell ref="E19:H19"/>
    <mergeCell ref="B20:D20"/>
    <mergeCell ref="E20:H20"/>
    <mergeCell ref="A2:H2"/>
    <mergeCell ref="D5:H5"/>
    <mergeCell ref="B9:B10"/>
    <mergeCell ref="C9:D9"/>
    <mergeCell ref="E9:F9"/>
    <mergeCell ref="G9:H9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SheetLayoutView="85" workbookViewId="0">
      <selection activeCell="B29" sqref="B29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2" t="s">
        <v>88</v>
      </c>
    </row>
    <row r="2" spans="1:11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34" spans="2:10" ht="15">
      <c r="B34" s="172" t="s">
        <v>450</v>
      </c>
      <c r="C34" s="172"/>
      <c r="D34" s="172"/>
      <c r="E34" s="172"/>
      <c r="F34" s="172"/>
      <c r="G34" s="172"/>
      <c r="H34" s="172"/>
      <c r="I34" s="172"/>
      <c r="J34" s="118"/>
    </row>
    <row r="35" spans="2:10" ht="15">
      <c r="B35" s="172" t="s">
        <v>448</v>
      </c>
      <c r="C35" s="172"/>
      <c r="D35" s="172"/>
      <c r="E35" s="172"/>
      <c r="F35" s="172"/>
      <c r="G35" s="172"/>
      <c r="H35" s="172"/>
      <c r="I35" s="172"/>
      <c r="J35" s="172"/>
    </row>
  </sheetData>
  <sheetProtection selectLockedCells="1"/>
  <mergeCells count="4">
    <mergeCell ref="A2:K2"/>
    <mergeCell ref="A5:K5"/>
    <mergeCell ref="B35:J35"/>
    <mergeCell ref="B34:I34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zoomScaleSheetLayoutView="85" workbookViewId="0">
      <selection activeCell="B33" sqref="B33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" t="s">
        <v>88</v>
      </c>
    </row>
    <row r="2" spans="1:11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34" spans="2:10" ht="15">
      <c r="B34" s="172" t="s">
        <v>447</v>
      </c>
      <c r="C34" s="172"/>
      <c r="D34" s="172"/>
      <c r="E34" s="172"/>
      <c r="F34" s="172"/>
      <c r="G34" s="172"/>
      <c r="H34" s="172"/>
      <c r="I34" s="172"/>
      <c r="J34" s="172"/>
    </row>
    <row r="35" spans="2:10" ht="15">
      <c r="B35" s="172" t="s">
        <v>449</v>
      </c>
      <c r="C35" s="172"/>
      <c r="D35" s="172"/>
      <c r="E35" s="172"/>
      <c r="F35" s="172"/>
      <c r="G35" s="172"/>
      <c r="H35" s="172"/>
      <c r="I35" s="172"/>
      <c r="J35" s="172"/>
    </row>
  </sheetData>
  <sheetProtection selectLockedCells="1"/>
  <mergeCells count="4">
    <mergeCell ref="A2:K2"/>
    <mergeCell ref="A5:K5"/>
    <mergeCell ref="B34:J34"/>
    <mergeCell ref="B35:J35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workbookViewId="0">
      <selection activeCell="B13" sqref="B13"/>
    </sheetView>
  </sheetViews>
  <sheetFormatPr baseColWidth="10" defaultColWidth="11.42578125" defaultRowHeight="12.75"/>
  <cols>
    <col min="1" max="1" width="14" style="1" customWidth="1"/>
    <col min="2" max="2" width="30.7109375" style="1" customWidth="1"/>
    <col min="3" max="3" width="12.28515625" style="1" customWidth="1"/>
    <col min="4" max="4" width="15.7109375" style="1" customWidth="1"/>
    <col min="5" max="5" width="15.85546875" style="1" customWidth="1"/>
    <col min="6" max="7" width="18.7109375" style="1" customWidth="1"/>
    <col min="8" max="9" width="15.7109375" style="1" customWidth="1"/>
    <col min="10" max="16384" width="11.42578125" style="1"/>
  </cols>
  <sheetData>
    <row r="1" spans="1:7" ht="15">
      <c r="G1" s="2" t="s">
        <v>88</v>
      </c>
    </row>
    <row r="2" spans="1:7" ht="15">
      <c r="A2" s="170" t="s">
        <v>17</v>
      </c>
      <c r="B2" s="170"/>
      <c r="C2" s="170"/>
      <c r="D2" s="170"/>
      <c r="E2" s="170"/>
      <c r="F2" s="170"/>
      <c r="G2" s="170"/>
    </row>
    <row r="3" spans="1:7">
      <c r="B3" s="11" t="s">
        <v>18</v>
      </c>
    </row>
    <row r="4" spans="1:7">
      <c r="B4" s="9" t="s">
        <v>19</v>
      </c>
    </row>
    <row r="5" spans="1:7" ht="30" customHeight="1">
      <c r="A5" s="177" t="s">
        <v>20</v>
      </c>
      <c r="B5" s="177"/>
      <c r="C5" s="177"/>
      <c r="D5" s="177"/>
      <c r="E5" s="177"/>
      <c r="F5" s="177"/>
      <c r="G5" s="177"/>
    </row>
    <row r="6" spans="1:7">
      <c r="A6" s="16"/>
      <c r="B6" s="16"/>
      <c r="C6" s="16"/>
      <c r="D6" s="16"/>
      <c r="E6" s="16"/>
      <c r="F6" s="16"/>
      <c r="G6" s="16"/>
    </row>
    <row r="7" spans="1:7" ht="15" customHeight="1">
      <c r="A7" s="173" t="s">
        <v>21</v>
      </c>
      <c r="B7" s="173" t="s">
        <v>22</v>
      </c>
      <c r="C7" s="173" t="s">
        <v>23</v>
      </c>
      <c r="D7" s="173" t="s">
        <v>24</v>
      </c>
      <c r="E7" s="173" t="s">
        <v>25</v>
      </c>
      <c r="F7" s="173" t="s">
        <v>26</v>
      </c>
      <c r="G7" s="173" t="s">
        <v>27</v>
      </c>
    </row>
    <row r="8" spans="1:7" ht="14.25" customHeight="1">
      <c r="A8" s="174"/>
      <c r="B8" s="174"/>
      <c r="C8" s="174"/>
      <c r="D8" s="174"/>
      <c r="E8" s="174"/>
      <c r="F8" s="174"/>
      <c r="G8" s="174"/>
    </row>
    <row r="9" spans="1:7" ht="15.95" customHeight="1">
      <c r="A9" s="123" t="s">
        <v>145</v>
      </c>
      <c r="B9" s="131" t="s">
        <v>460</v>
      </c>
      <c r="C9" s="128">
        <v>0</v>
      </c>
      <c r="D9" s="129"/>
      <c r="E9" s="129"/>
      <c r="F9" s="129"/>
      <c r="G9" s="126"/>
    </row>
    <row r="10" spans="1:7" ht="15.95" customHeight="1">
      <c r="A10" s="123" t="s">
        <v>145</v>
      </c>
      <c r="B10" s="124" t="s">
        <v>456</v>
      </c>
      <c r="C10" s="128">
        <v>0.8</v>
      </c>
      <c r="D10" s="130" t="s">
        <v>160</v>
      </c>
      <c r="E10" s="128" t="s">
        <v>162</v>
      </c>
      <c r="F10" s="129">
        <v>14</v>
      </c>
      <c r="G10" s="126"/>
    </row>
    <row r="11" spans="1:7" ht="15.95" customHeight="1">
      <c r="A11" s="123" t="s">
        <v>145</v>
      </c>
      <c r="B11" s="124" t="s">
        <v>481</v>
      </c>
      <c r="C11" s="128">
        <v>0.8</v>
      </c>
      <c r="D11" s="130" t="s">
        <v>160</v>
      </c>
      <c r="E11" s="128" t="s">
        <v>162</v>
      </c>
      <c r="F11" s="129">
        <v>14</v>
      </c>
      <c r="G11" s="126"/>
    </row>
    <row r="12" spans="1:7" ht="15.95" customHeight="1">
      <c r="A12" s="123" t="s">
        <v>145</v>
      </c>
      <c r="B12" s="124" t="s">
        <v>353</v>
      </c>
      <c r="C12" s="128">
        <v>0.9</v>
      </c>
      <c r="D12" s="130" t="s">
        <v>160</v>
      </c>
      <c r="E12" s="128" t="s">
        <v>162</v>
      </c>
      <c r="F12" s="129">
        <v>14</v>
      </c>
      <c r="G12" s="126"/>
    </row>
    <row r="13" spans="1:7" ht="15.95" customHeight="1">
      <c r="A13" s="123" t="s">
        <v>145</v>
      </c>
      <c r="B13" s="124" t="s">
        <v>455</v>
      </c>
      <c r="C13" s="130">
        <v>0.9</v>
      </c>
      <c r="D13" s="130" t="s">
        <v>160</v>
      </c>
      <c r="E13" s="128" t="s">
        <v>162</v>
      </c>
      <c r="F13" s="129">
        <v>14</v>
      </c>
      <c r="G13" s="126"/>
    </row>
    <row r="14" spans="1:7" ht="15.95" customHeight="1">
      <c r="A14" s="123" t="s">
        <v>145</v>
      </c>
      <c r="B14" s="123" t="s">
        <v>462</v>
      </c>
      <c r="C14" s="128">
        <v>1</v>
      </c>
      <c r="D14" s="130" t="s">
        <v>160</v>
      </c>
      <c r="E14" s="128" t="s">
        <v>162</v>
      </c>
      <c r="F14" s="129">
        <v>14</v>
      </c>
      <c r="G14" s="126"/>
    </row>
    <row r="15" spans="1:7" ht="15.95" customHeight="1">
      <c r="A15" s="123" t="s">
        <v>145</v>
      </c>
      <c r="B15" s="123" t="s">
        <v>461</v>
      </c>
      <c r="C15" s="128">
        <v>1</v>
      </c>
      <c r="D15" s="130" t="s">
        <v>160</v>
      </c>
      <c r="E15" s="128" t="s">
        <v>162</v>
      </c>
      <c r="F15" s="129">
        <v>14</v>
      </c>
      <c r="G15" s="126"/>
    </row>
    <row r="16" spans="1:7" ht="15.95" customHeight="1">
      <c r="A16" s="123" t="s">
        <v>145</v>
      </c>
      <c r="B16" s="123" t="s">
        <v>463</v>
      </c>
      <c r="C16" s="128">
        <v>1.1000000000000001</v>
      </c>
      <c r="D16" s="130" t="s">
        <v>160</v>
      </c>
      <c r="E16" s="128" t="s">
        <v>162</v>
      </c>
      <c r="F16" s="129">
        <v>14</v>
      </c>
      <c r="G16" s="126"/>
    </row>
    <row r="17" spans="1:7" ht="15.95" customHeight="1">
      <c r="A17" s="123" t="s">
        <v>145</v>
      </c>
      <c r="B17" s="124" t="s">
        <v>457</v>
      </c>
      <c r="C17" s="128">
        <v>1.2</v>
      </c>
      <c r="D17" s="130" t="s">
        <v>160</v>
      </c>
      <c r="E17" s="128" t="s">
        <v>162</v>
      </c>
      <c r="F17" s="129">
        <v>14</v>
      </c>
      <c r="G17" s="126"/>
    </row>
    <row r="18" spans="1:7" ht="15.95" customHeight="1">
      <c r="A18" s="123" t="s">
        <v>145</v>
      </c>
      <c r="B18" s="124" t="s">
        <v>501</v>
      </c>
      <c r="C18" s="128">
        <v>1.2</v>
      </c>
      <c r="D18" s="130" t="s">
        <v>160</v>
      </c>
      <c r="E18" s="130" t="s">
        <v>162</v>
      </c>
      <c r="F18" s="129">
        <v>14</v>
      </c>
      <c r="G18" s="126"/>
    </row>
    <row r="19" spans="1:7" ht="15.95" customHeight="1">
      <c r="A19" s="123" t="s">
        <v>145</v>
      </c>
      <c r="B19" s="124" t="s">
        <v>155</v>
      </c>
      <c r="C19" s="128">
        <v>1.3</v>
      </c>
      <c r="D19" s="130" t="s">
        <v>160</v>
      </c>
      <c r="E19" s="128" t="s">
        <v>162</v>
      </c>
      <c r="F19" s="129">
        <v>14</v>
      </c>
      <c r="G19" s="126"/>
    </row>
    <row r="20" spans="1:7" ht="15.95" customHeight="1">
      <c r="A20" s="123" t="s">
        <v>145</v>
      </c>
      <c r="B20" s="124" t="s">
        <v>482</v>
      </c>
      <c r="C20" s="128">
        <v>1.3</v>
      </c>
      <c r="D20" s="130" t="s">
        <v>160</v>
      </c>
      <c r="E20" s="128" t="s">
        <v>162</v>
      </c>
      <c r="F20" s="129">
        <v>14</v>
      </c>
      <c r="G20" s="126"/>
    </row>
    <row r="21" spans="1:7" ht="15.95" customHeight="1">
      <c r="A21" s="123" t="s">
        <v>145</v>
      </c>
      <c r="B21" s="124" t="s">
        <v>458</v>
      </c>
      <c r="C21" s="128">
        <v>1.3</v>
      </c>
      <c r="D21" s="130" t="s">
        <v>160</v>
      </c>
      <c r="E21" s="128" t="s">
        <v>162</v>
      </c>
      <c r="F21" s="129">
        <v>14</v>
      </c>
      <c r="G21" s="126"/>
    </row>
    <row r="22" spans="1:7" ht="15.95" customHeight="1">
      <c r="A22" s="123" t="s">
        <v>145</v>
      </c>
      <c r="B22" s="124" t="s">
        <v>471</v>
      </c>
      <c r="C22" s="128">
        <v>1.5</v>
      </c>
      <c r="D22" s="130" t="s">
        <v>160</v>
      </c>
      <c r="E22" s="128" t="s">
        <v>162</v>
      </c>
      <c r="F22" s="129">
        <v>14</v>
      </c>
      <c r="G22" s="126"/>
    </row>
    <row r="23" spans="1:7" ht="15.95" customHeight="1">
      <c r="A23" s="123" t="s">
        <v>145</v>
      </c>
      <c r="B23" s="124" t="s">
        <v>364</v>
      </c>
      <c r="C23" s="128">
        <v>1.6</v>
      </c>
      <c r="D23" s="130" t="s">
        <v>160</v>
      </c>
      <c r="E23" s="128" t="s">
        <v>162</v>
      </c>
      <c r="F23" s="129">
        <v>14</v>
      </c>
      <c r="G23" s="126"/>
    </row>
    <row r="24" spans="1:7" ht="15.95" customHeight="1">
      <c r="A24" s="123" t="s">
        <v>145</v>
      </c>
      <c r="B24" s="124" t="s">
        <v>356</v>
      </c>
      <c r="C24" s="128">
        <v>1.7</v>
      </c>
      <c r="D24" s="130" t="s">
        <v>160</v>
      </c>
      <c r="E24" s="128" t="s">
        <v>162</v>
      </c>
      <c r="F24" s="129">
        <v>14</v>
      </c>
      <c r="G24" s="126"/>
    </row>
    <row r="25" spans="1:7" ht="15.95" customHeight="1">
      <c r="A25" s="123" t="s">
        <v>145</v>
      </c>
      <c r="B25" s="123" t="s">
        <v>459</v>
      </c>
      <c r="C25" s="128">
        <v>1.8</v>
      </c>
      <c r="D25" s="130" t="s">
        <v>160</v>
      </c>
      <c r="E25" s="128" t="s">
        <v>162</v>
      </c>
      <c r="F25" s="129">
        <v>14</v>
      </c>
      <c r="G25" s="126"/>
    </row>
    <row r="26" spans="1:7" ht="15.95" customHeight="1">
      <c r="A26" s="123" t="s">
        <v>145</v>
      </c>
      <c r="B26" s="124" t="s">
        <v>477</v>
      </c>
      <c r="C26" s="128">
        <v>1.8</v>
      </c>
      <c r="D26" s="130" t="s">
        <v>160</v>
      </c>
      <c r="E26" s="128" t="s">
        <v>162</v>
      </c>
      <c r="F26" s="129">
        <v>14</v>
      </c>
      <c r="G26" s="126"/>
    </row>
    <row r="27" spans="1:7" ht="15.95" customHeight="1">
      <c r="A27" s="123" t="s">
        <v>145</v>
      </c>
      <c r="B27" s="124" t="s">
        <v>362</v>
      </c>
      <c r="C27" s="128">
        <v>1.8</v>
      </c>
      <c r="D27" s="130" t="s">
        <v>160</v>
      </c>
      <c r="E27" s="128" t="s">
        <v>162</v>
      </c>
      <c r="F27" s="129">
        <v>14</v>
      </c>
      <c r="G27" s="126"/>
    </row>
    <row r="28" spans="1:7" ht="15.95" customHeight="1">
      <c r="A28" s="123" t="s">
        <v>145</v>
      </c>
      <c r="B28" s="124" t="s">
        <v>151</v>
      </c>
      <c r="C28" s="128">
        <v>1.8</v>
      </c>
      <c r="D28" s="130" t="s">
        <v>160</v>
      </c>
      <c r="E28" s="128" t="s">
        <v>162</v>
      </c>
      <c r="F28" s="129">
        <v>14</v>
      </c>
      <c r="G28" s="126"/>
    </row>
    <row r="29" spans="1:7" ht="15.95" customHeight="1">
      <c r="A29" s="123" t="s">
        <v>145</v>
      </c>
      <c r="B29" s="124" t="s">
        <v>483</v>
      </c>
      <c r="C29" s="128">
        <v>1.8</v>
      </c>
      <c r="D29" s="130" t="s">
        <v>160</v>
      </c>
      <c r="E29" s="128" t="s">
        <v>162</v>
      </c>
      <c r="F29" s="129">
        <v>14</v>
      </c>
      <c r="G29" s="126"/>
    </row>
    <row r="30" spans="1:7" ht="15.95" customHeight="1">
      <c r="A30" s="123" t="s">
        <v>145</v>
      </c>
      <c r="B30" s="124" t="s">
        <v>370</v>
      </c>
      <c r="C30" s="128">
        <v>1.9</v>
      </c>
      <c r="D30" s="130" t="s">
        <v>160</v>
      </c>
      <c r="E30" s="128" t="s">
        <v>162</v>
      </c>
      <c r="F30" s="129">
        <v>14</v>
      </c>
      <c r="G30" s="126"/>
    </row>
    <row r="31" spans="1:7" ht="15.95" customHeight="1">
      <c r="A31" s="123" t="s">
        <v>145</v>
      </c>
      <c r="B31" s="124" t="s">
        <v>151</v>
      </c>
      <c r="C31" s="128">
        <v>2</v>
      </c>
      <c r="D31" s="130" t="s">
        <v>160</v>
      </c>
      <c r="E31" s="128" t="s">
        <v>162</v>
      </c>
      <c r="F31" s="129">
        <v>14</v>
      </c>
      <c r="G31" s="126"/>
    </row>
    <row r="32" spans="1:7" ht="15.95" customHeight="1">
      <c r="A32" s="123" t="s">
        <v>145</v>
      </c>
      <c r="B32" s="124" t="s">
        <v>475</v>
      </c>
      <c r="C32" s="128">
        <v>2</v>
      </c>
      <c r="D32" s="130" t="s">
        <v>160</v>
      </c>
      <c r="E32" s="128" t="s">
        <v>162</v>
      </c>
      <c r="F32" s="129">
        <v>14</v>
      </c>
      <c r="G32" s="126"/>
    </row>
    <row r="33" spans="1:7" ht="15.95" customHeight="1">
      <c r="A33" s="123" t="s">
        <v>145</v>
      </c>
      <c r="B33" s="123" t="s">
        <v>469</v>
      </c>
      <c r="C33" s="128">
        <v>2.1</v>
      </c>
      <c r="D33" s="130" t="s">
        <v>160</v>
      </c>
      <c r="E33" s="128" t="s">
        <v>162</v>
      </c>
      <c r="F33" s="129">
        <v>14</v>
      </c>
      <c r="G33" s="126"/>
    </row>
    <row r="34" spans="1:7" ht="15.95" customHeight="1">
      <c r="A34" s="123" t="s">
        <v>145</v>
      </c>
      <c r="B34" s="123" t="s">
        <v>470</v>
      </c>
      <c r="C34" s="128">
        <v>2.1</v>
      </c>
      <c r="D34" s="130" t="s">
        <v>160</v>
      </c>
      <c r="E34" s="128" t="s">
        <v>162</v>
      </c>
      <c r="F34" s="129">
        <v>14</v>
      </c>
      <c r="G34" s="126"/>
    </row>
    <row r="35" spans="1:7" ht="15.95" customHeight="1">
      <c r="A35" s="123" t="s">
        <v>145</v>
      </c>
      <c r="B35" s="124" t="s">
        <v>469</v>
      </c>
      <c r="C35" s="128">
        <v>2.1</v>
      </c>
      <c r="D35" s="130" t="s">
        <v>160</v>
      </c>
      <c r="E35" s="128" t="s">
        <v>162</v>
      </c>
      <c r="F35" s="129">
        <v>14</v>
      </c>
      <c r="G35" s="126"/>
    </row>
    <row r="36" spans="1:7" ht="15.95" customHeight="1">
      <c r="A36" s="123" t="s">
        <v>145</v>
      </c>
      <c r="B36" s="124" t="s">
        <v>476</v>
      </c>
      <c r="C36" s="130">
        <v>2.1</v>
      </c>
      <c r="D36" s="130" t="s">
        <v>160</v>
      </c>
      <c r="E36" s="128" t="s">
        <v>162</v>
      </c>
      <c r="F36" s="129">
        <v>14</v>
      </c>
      <c r="G36" s="126"/>
    </row>
    <row r="37" spans="1:7" ht="15.95" customHeight="1">
      <c r="A37" s="123" t="s">
        <v>145</v>
      </c>
      <c r="B37" s="124" t="s">
        <v>480</v>
      </c>
      <c r="C37" s="128">
        <v>2.1</v>
      </c>
      <c r="D37" s="130" t="s">
        <v>160</v>
      </c>
      <c r="E37" s="128" t="s">
        <v>162</v>
      </c>
      <c r="F37" s="129">
        <v>14</v>
      </c>
      <c r="G37" s="126"/>
    </row>
    <row r="38" spans="1:7" ht="15.95" customHeight="1">
      <c r="A38" s="123" t="s">
        <v>145</v>
      </c>
      <c r="B38" s="124" t="s">
        <v>365</v>
      </c>
      <c r="C38" s="128">
        <v>2.2000000000000002</v>
      </c>
      <c r="D38" s="130" t="s">
        <v>160</v>
      </c>
      <c r="E38" s="130" t="s">
        <v>162</v>
      </c>
      <c r="F38" s="129">
        <v>14</v>
      </c>
      <c r="G38" s="126"/>
    </row>
    <row r="39" spans="1:7" ht="15.95" customHeight="1">
      <c r="A39" s="123" t="s">
        <v>145</v>
      </c>
      <c r="B39" s="124" t="s">
        <v>478</v>
      </c>
      <c r="C39" s="128">
        <v>2.2999999999999998</v>
      </c>
      <c r="D39" s="130" t="s">
        <v>160</v>
      </c>
      <c r="E39" s="128" t="s">
        <v>162</v>
      </c>
      <c r="F39" s="129" t="s">
        <v>502</v>
      </c>
      <c r="G39" s="126"/>
    </row>
    <row r="40" spans="1:7" ht="15.95" customHeight="1">
      <c r="A40" s="123" t="s">
        <v>145</v>
      </c>
      <c r="B40" s="124" t="s">
        <v>472</v>
      </c>
      <c r="C40" s="128">
        <v>2.5</v>
      </c>
      <c r="D40" s="130" t="s">
        <v>160</v>
      </c>
      <c r="E40" s="128" t="s">
        <v>162</v>
      </c>
      <c r="F40" s="129">
        <v>14</v>
      </c>
      <c r="G40" s="126"/>
    </row>
    <row r="41" spans="1:7" ht="15.95" customHeight="1">
      <c r="A41" s="123" t="s">
        <v>145</v>
      </c>
      <c r="B41" s="124" t="s">
        <v>359</v>
      </c>
      <c r="C41" s="128">
        <v>2.5</v>
      </c>
      <c r="D41" s="130" t="s">
        <v>160</v>
      </c>
      <c r="E41" s="130" t="s">
        <v>162</v>
      </c>
      <c r="F41" s="129">
        <v>14</v>
      </c>
      <c r="G41" s="126"/>
    </row>
    <row r="42" spans="1:7" ht="15.95" customHeight="1">
      <c r="A42" s="123" t="s">
        <v>145</v>
      </c>
      <c r="B42" s="124" t="s">
        <v>358</v>
      </c>
      <c r="C42" s="128">
        <v>2.6</v>
      </c>
      <c r="D42" s="130" t="s">
        <v>160</v>
      </c>
      <c r="E42" s="128" t="s">
        <v>162</v>
      </c>
      <c r="F42" s="129">
        <v>14</v>
      </c>
      <c r="G42" s="126"/>
    </row>
    <row r="43" spans="1:7" ht="15.95" customHeight="1">
      <c r="A43" s="123" t="s">
        <v>145</v>
      </c>
      <c r="B43" s="124" t="s">
        <v>473</v>
      </c>
      <c r="C43" s="128">
        <v>2.6</v>
      </c>
      <c r="D43" s="130" t="s">
        <v>160</v>
      </c>
      <c r="E43" s="128" t="s">
        <v>162</v>
      </c>
      <c r="F43" s="129">
        <v>14</v>
      </c>
      <c r="G43" s="126"/>
    </row>
    <row r="44" spans="1:7" ht="15.95" customHeight="1">
      <c r="A44" s="123" t="s">
        <v>145</v>
      </c>
      <c r="B44" s="124" t="s">
        <v>363</v>
      </c>
      <c r="C44" s="128">
        <v>2.7</v>
      </c>
      <c r="D44" s="130" t="s">
        <v>160</v>
      </c>
      <c r="E44" s="128" t="s">
        <v>162</v>
      </c>
      <c r="F44" s="129">
        <v>14</v>
      </c>
      <c r="G44" s="126"/>
    </row>
    <row r="45" spans="1:7" ht="15.95" customHeight="1">
      <c r="A45" s="123" t="s">
        <v>145</v>
      </c>
      <c r="B45" s="124" t="s">
        <v>432</v>
      </c>
      <c r="C45" s="128">
        <v>2.8</v>
      </c>
      <c r="D45" s="130" t="s">
        <v>160</v>
      </c>
      <c r="E45" s="128" t="s">
        <v>162</v>
      </c>
      <c r="F45" s="129">
        <v>14</v>
      </c>
      <c r="G45" s="126"/>
    </row>
    <row r="46" spans="1:7" ht="15.95" customHeight="1">
      <c r="A46" s="123" t="s">
        <v>145</v>
      </c>
      <c r="B46" s="124" t="s">
        <v>503</v>
      </c>
      <c r="C46" s="128">
        <v>2.8</v>
      </c>
      <c r="D46" s="130" t="s">
        <v>160</v>
      </c>
      <c r="E46" s="130" t="s">
        <v>162</v>
      </c>
      <c r="F46" s="129"/>
      <c r="G46" s="126"/>
    </row>
    <row r="47" spans="1:7" ht="15.95" customHeight="1">
      <c r="A47" s="123" t="s">
        <v>145</v>
      </c>
      <c r="B47" s="123" t="s">
        <v>464</v>
      </c>
      <c r="C47" s="128">
        <v>3</v>
      </c>
      <c r="D47" s="130" t="s">
        <v>500</v>
      </c>
      <c r="E47" s="128" t="s">
        <v>162</v>
      </c>
      <c r="F47" s="129">
        <v>14</v>
      </c>
      <c r="G47" s="126"/>
    </row>
    <row r="48" spans="1:7" ht="15.95" customHeight="1">
      <c r="A48" s="125" t="s">
        <v>145</v>
      </c>
      <c r="B48" s="124" t="s">
        <v>149</v>
      </c>
      <c r="C48" s="128">
        <v>3</v>
      </c>
      <c r="D48" s="130" t="s">
        <v>500</v>
      </c>
      <c r="E48" s="128" t="s">
        <v>162</v>
      </c>
      <c r="F48" s="129">
        <v>14</v>
      </c>
      <c r="G48" s="126"/>
    </row>
    <row r="49" spans="1:7" ht="15.95" customHeight="1">
      <c r="A49" s="123" t="s">
        <v>145</v>
      </c>
      <c r="B49" s="124" t="s">
        <v>357</v>
      </c>
      <c r="C49" s="128">
        <v>3</v>
      </c>
      <c r="D49" s="130" t="s">
        <v>500</v>
      </c>
      <c r="E49" s="128" t="s">
        <v>162</v>
      </c>
      <c r="F49" s="129">
        <v>14</v>
      </c>
      <c r="G49" s="126"/>
    </row>
    <row r="50" spans="1:7" ht="15.95" customHeight="1">
      <c r="A50" s="123" t="s">
        <v>145</v>
      </c>
      <c r="B50" s="124" t="s">
        <v>263</v>
      </c>
      <c r="C50" s="128">
        <v>3</v>
      </c>
      <c r="D50" s="130" t="s">
        <v>500</v>
      </c>
      <c r="E50" s="128" t="s">
        <v>162</v>
      </c>
      <c r="F50" s="129">
        <v>14</v>
      </c>
      <c r="G50" s="126"/>
    </row>
    <row r="51" spans="1:7" ht="15.95" customHeight="1">
      <c r="A51" s="123" t="s">
        <v>145</v>
      </c>
      <c r="B51" s="124" t="s">
        <v>297</v>
      </c>
      <c r="C51" s="128">
        <v>3.2</v>
      </c>
      <c r="D51" s="130" t="s">
        <v>500</v>
      </c>
      <c r="E51" s="128" t="s">
        <v>162</v>
      </c>
      <c r="F51" s="129">
        <v>14</v>
      </c>
      <c r="G51" s="126"/>
    </row>
    <row r="52" spans="1:7" ht="15.95" customHeight="1">
      <c r="A52" s="123" t="s">
        <v>145</v>
      </c>
      <c r="B52" s="124" t="s">
        <v>354</v>
      </c>
      <c r="C52" s="128">
        <v>3.2</v>
      </c>
      <c r="D52" s="130" t="s">
        <v>500</v>
      </c>
      <c r="E52" s="128" t="s">
        <v>162</v>
      </c>
      <c r="F52" s="129">
        <v>14</v>
      </c>
      <c r="G52" s="126"/>
    </row>
    <row r="53" spans="1:7" ht="15.95" customHeight="1">
      <c r="A53" s="123" t="s">
        <v>145</v>
      </c>
      <c r="B53" s="124" t="s">
        <v>453</v>
      </c>
      <c r="C53" s="128">
        <v>3.2</v>
      </c>
      <c r="D53" s="130" t="s">
        <v>500</v>
      </c>
      <c r="E53" s="128" t="s">
        <v>162</v>
      </c>
      <c r="F53" s="129">
        <v>14</v>
      </c>
      <c r="G53" s="126"/>
    </row>
    <row r="54" spans="1:7" ht="15.95" customHeight="1">
      <c r="A54" s="123" t="s">
        <v>145</v>
      </c>
      <c r="B54" s="124" t="s">
        <v>479</v>
      </c>
      <c r="C54" s="128">
        <v>3.7</v>
      </c>
      <c r="D54" s="130" t="s">
        <v>500</v>
      </c>
      <c r="E54" s="128" t="s">
        <v>162</v>
      </c>
      <c r="F54" s="129">
        <v>14</v>
      </c>
      <c r="G54" s="126"/>
    </row>
    <row r="55" spans="1:7" ht="15.95" customHeight="1">
      <c r="A55" s="123" t="s">
        <v>145</v>
      </c>
      <c r="B55" s="123" t="s">
        <v>467</v>
      </c>
      <c r="C55" s="128">
        <v>3.7</v>
      </c>
      <c r="D55" s="130" t="s">
        <v>500</v>
      </c>
      <c r="E55" s="128" t="s">
        <v>162</v>
      </c>
      <c r="F55" s="129">
        <v>14</v>
      </c>
      <c r="G55" s="126"/>
    </row>
    <row r="56" spans="1:7" ht="15.95" customHeight="1">
      <c r="A56" s="123" t="s">
        <v>145</v>
      </c>
      <c r="B56" s="124" t="s">
        <v>474</v>
      </c>
      <c r="C56" s="128">
        <v>3.7</v>
      </c>
      <c r="D56" s="130" t="s">
        <v>500</v>
      </c>
      <c r="E56" s="128" t="s">
        <v>162</v>
      </c>
      <c r="F56" s="129">
        <v>14</v>
      </c>
      <c r="G56" s="126"/>
    </row>
    <row r="57" spans="1:7" ht="15.95" customHeight="1">
      <c r="A57" s="123" t="s">
        <v>145</v>
      </c>
      <c r="B57" s="124" t="s">
        <v>484</v>
      </c>
      <c r="C57" s="128">
        <v>3.7</v>
      </c>
      <c r="D57" s="130" t="s">
        <v>500</v>
      </c>
      <c r="E57" s="128" t="s">
        <v>162</v>
      </c>
      <c r="F57" s="129">
        <v>14</v>
      </c>
      <c r="G57" s="126"/>
    </row>
    <row r="58" spans="1:7" ht="15.95" customHeight="1">
      <c r="A58" s="123" t="s">
        <v>145</v>
      </c>
      <c r="B58" s="123" t="s">
        <v>468</v>
      </c>
      <c r="C58" s="128">
        <v>3.8</v>
      </c>
      <c r="D58" s="130" t="s">
        <v>500</v>
      </c>
      <c r="E58" s="128" t="s">
        <v>162</v>
      </c>
      <c r="F58" s="129">
        <v>14</v>
      </c>
      <c r="G58" s="126"/>
    </row>
    <row r="59" spans="1:7" ht="15.95" customHeight="1">
      <c r="A59" s="125" t="s">
        <v>145</v>
      </c>
      <c r="B59" s="124" t="s">
        <v>369</v>
      </c>
      <c r="C59" s="128">
        <v>4</v>
      </c>
      <c r="D59" s="128" t="s">
        <v>161</v>
      </c>
      <c r="E59" s="128" t="s">
        <v>162</v>
      </c>
      <c r="F59" s="129">
        <v>14</v>
      </c>
      <c r="G59" s="126"/>
    </row>
    <row r="60" spans="1:7" ht="15.95" customHeight="1">
      <c r="A60" s="125" t="s">
        <v>145</v>
      </c>
      <c r="B60" s="124" t="s">
        <v>152</v>
      </c>
      <c r="C60" s="128">
        <v>4</v>
      </c>
      <c r="D60" s="128" t="s">
        <v>161</v>
      </c>
      <c r="E60" s="128" t="s">
        <v>162</v>
      </c>
      <c r="F60" s="129">
        <v>14</v>
      </c>
      <c r="G60" s="126"/>
    </row>
    <row r="61" spans="1:7" ht="15.95" customHeight="1">
      <c r="A61" s="125" t="s">
        <v>145</v>
      </c>
      <c r="B61" s="124" t="s">
        <v>153</v>
      </c>
      <c r="C61" s="128">
        <v>4</v>
      </c>
      <c r="D61" s="128" t="s">
        <v>161</v>
      </c>
      <c r="E61" s="128" t="s">
        <v>162</v>
      </c>
      <c r="F61" s="129">
        <v>14</v>
      </c>
      <c r="G61" s="126"/>
    </row>
    <row r="62" spans="1:7" ht="15.95" customHeight="1">
      <c r="A62" s="123" t="s">
        <v>145</v>
      </c>
      <c r="B62" s="123" t="s">
        <v>465</v>
      </c>
      <c r="C62" s="128">
        <v>4.0999999999999996</v>
      </c>
      <c r="D62" s="130" t="s">
        <v>161</v>
      </c>
      <c r="E62" s="128" t="s">
        <v>162</v>
      </c>
      <c r="F62" s="129">
        <v>14</v>
      </c>
      <c r="G62" s="126"/>
    </row>
    <row r="63" spans="1:7" ht="15.95" customHeight="1">
      <c r="A63" s="123" t="s">
        <v>145</v>
      </c>
      <c r="B63" s="123" t="s">
        <v>354</v>
      </c>
      <c r="C63" s="128">
        <v>4.5</v>
      </c>
      <c r="D63" s="130" t="s">
        <v>508</v>
      </c>
      <c r="E63" s="128" t="s">
        <v>162</v>
      </c>
      <c r="F63" s="129">
        <v>14</v>
      </c>
      <c r="G63" s="126"/>
    </row>
    <row r="64" spans="1:7" ht="15.95" customHeight="1">
      <c r="A64" s="123" t="s">
        <v>145</v>
      </c>
      <c r="B64" s="124" t="s">
        <v>156</v>
      </c>
      <c r="C64" s="128">
        <v>4.5999999999999996</v>
      </c>
      <c r="D64" s="130" t="s">
        <v>161</v>
      </c>
      <c r="E64" s="128" t="s">
        <v>162</v>
      </c>
      <c r="F64" s="129">
        <v>14</v>
      </c>
      <c r="G64" s="126"/>
    </row>
    <row r="65" spans="1:7" ht="15.95" customHeight="1">
      <c r="A65" s="123" t="s">
        <v>145</v>
      </c>
      <c r="B65" s="124" t="s">
        <v>504</v>
      </c>
      <c r="C65" s="128">
        <v>4.5999999999999996</v>
      </c>
      <c r="D65" s="130" t="s">
        <v>161</v>
      </c>
      <c r="E65" s="130" t="s">
        <v>162</v>
      </c>
      <c r="F65" s="129">
        <v>14</v>
      </c>
      <c r="G65" s="126"/>
    </row>
    <row r="66" spans="1:7" ht="15.95" customHeight="1">
      <c r="A66" s="123" t="s">
        <v>145</v>
      </c>
      <c r="B66" s="123" t="s">
        <v>466</v>
      </c>
      <c r="C66" s="128">
        <v>4.9000000000000004</v>
      </c>
      <c r="D66" s="130" t="s">
        <v>161</v>
      </c>
      <c r="E66" s="128" t="s">
        <v>162</v>
      </c>
      <c r="F66" s="129">
        <v>14</v>
      </c>
      <c r="G66" s="126"/>
    </row>
    <row r="67" spans="1:7" ht="15.95" customHeight="1">
      <c r="A67" s="123" t="s">
        <v>145</v>
      </c>
      <c r="B67" s="124" t="s">
        <v>265</v>
      </c>
      <c r="C67" s="128">
        <v>4.9000000000000004</v>
      </c>
      <c r="D67" s="130" t="s">
        <v>161</v>
      </c>
      <c r="E67" s="128" t="s">
        <v>162</v>
      </c>
      <c r="F67" s="129">
        <v>14</v>
      </c>
      <c r="G67" s="126"/>
    </row>
    <row r="68" spans="1:7" ht="15.95" customHeight="1">
      <c r="A68" s="123" t="s">
        <v>159</v>
      </c>
      <c r="B68" s="124" t="s">
        <v>291</v>
      </c>
      <c r="C68" s="128">
        <v>5</v>
      </c>
      <c r="D68" s="128" t="s">
        <v>161</v>
      </c>
      <c r="E68" s="128" t="s">
        <v>162</v>
      </c>
      <c r="F68" s="129">
        <v>14</v>
      </c>
      <c r="G68" s="126"/>
    </row>
    <row r="69" spans="1:7" s="122" customFormat="1" ht="15.95" customHeight="1">
      <c r="A69" s="125" t="s">
        <v>159</v>
      </c>
      <c r="B69" s="124" t="s">
        <v>148</v>
      </c>
      <c r="C69" s="128">
        <v>5</v>
      </c>
      <c r="D69" s="130" t="s">
        <v>161</v>
      </c>
      <c r="E69" s="128" t="s">
        <v>162</v>
      </c>
      <c r="F69" s="129">
        <v>14</v>
      </c>
      <c r="G69" s="126"/>
    </row>
    <row r="70" spans="1:7" s="122" customFormat="1" ht="15.95" customHeight="1">
      <c r="A70" s="123" t="s">
        <v>159</v>
      </c>
      <c r="B70" s="124" t="s">
        <v>296</v>
      </c>
      <c r="C70" s="128">
        <v>5</v>
      </c>
      <c r="D70" s="128" t="s">
        <v>161</v>
      </c>
      <c r="E70" s="128" t="s">
        <v>162</v>
      </c>
      <c r="F70" s="129">
        <v>14</v>
      </c>
      <c r="G70" s="126"/>
    </row>
    <row r="71" spans="1:7" s="122" customFormat="1" ht="15.95" customHeight="1">
      <c r="A71" s="125" t="s">
        <v>159</v>
      </c>
      <c r="B71" s="124" t="s">
        <v>157</v>
      </c>
      <c r="C71" s="128">
        <v>5</v>
      </c>
      <c r="D71" s="128" t="s">
        <v>161</v>
      </c>
      <c r="E71" s="128" t="s">
        <v>162</v>
      </c>
      <c r="F71" s="129">
        <v>14</v>
      </c>
      <c r="G71" s="126"/>
    </row>
    <row r="72" spans="1:7" s="122" customFormat="1" ht="15.95" customHeight="1">
      <c r="A72" s="123" t="s">
        <v>159</v>
      </c>
      <c r="B72" s="124" t="s">
        <v>267</v>
      </c>
      <c r="C72" s="128">
        <v>5</v>
      </c>
      <c r="D72" s="128" t="s">
        <v>161</v>
      </c>
      <c r="E72" s="128" t="s">
        <v>162</v>
      </c>
      <c r="F72" s="129">
        <v>14</v>
      </c>
      <c r="G72" s="126"/>
    </row>
    <row r="73" spans="1:7" s="122" customFormat="1" ht="15.95" customHeight="1">
      <c r="A73" s="123" t="s">
        <v>159</v>
      </c>
      <c r="B73" s="124" t="s">
        <v>505</v>
      </c>
      <c r="C73" s="128">
        <v>5.0999999999999996</v>
      </c>
      <c r="D73" s="128" t="s">
        <v>161</v>
      </c>
      <c r="E73" s="128" t="s">
        <v>162</v>
      </c>
      <c r="F73" s="129">
        <v>14</v>
      </c>
      <c r="G73" s="126"/>
    </row>
    <row r="74" spans="1:7" s="122" customFormat="1" ht="15.95" customHeight="1">
      <c r="A74" s="123" t="s">
        <v>159</v>
      </c>
      <c r="B74" s="124" t="s">
        <v>266</v>
      </c>
      <c r="C74" s="128">
        <v>5.0999999999999996</v>
      </c>
      <c r="D74" s="128" t="s">
        <v>161</v>
      </c>
      <c r="E74" s="128" t="s">
        <v>162</v>
      </c>
      <c r="F74" s="129">
        <v>14</v>
      </c>
      <c r="G74" s="126"/>
    </row>
    <row r="75" spans="1:7" s="122" customFormat="1" ht="15.95" customHeight="1">
      <c r="A75" s="123" t="s">
        <v>159</v>
      </c>
      <c r="B75" s="124" t="s">
        <v>158</v>
      </c>
      <c r="C75" s="128">
        <v>5.2</v>
      </c>
      <c r="D75" s="128" t="s">
        <v>161</v>
      </c>
      <c r="E75" s="128" t="s">
        <v>162</v>
      </c>
      <c r="F75" s="129">
        <v>14</v>
      </c>
      <c r="G75" s="126"/>
    </row>
    <row r="76" spans="1:7" s="122" customFormat="1" ht="15.95" customHeight="1">
      <c r="A76" s="123" t="s">
        <v>159</v>
      </c>
      <c r="B76" s="124" t="s">
        <v>506</v>
      </c>
      <c r="C76" s="128">
        <v>5.5</v>
      </c>
      <c r="D76" s="128" t="s">
        <v>161</v>
      </c>
      <c r="E76" s="128" t="s">
        <v>162</v>
      </c>
      <c r="F76" s="129">
        <v>14</v>
      </c>
      <c r="G76" s="126"/>
    </row>
    <row r="77" spans="1:7" s="122" customFormat="1" ht="15.95" customHeight="1">
      <c r="A77" s="123" t="s">
        <v>159</v>
      </c>
      <c r="B77" s="124" t="s">
        <v>293</v>
      </c>
      <c r="C77" s="128">
        <v>5.8</v>
      </c>
      <c r="D77" s="128" t="s">
        <v>161</v>
      </c>
      <c r="E77" s="128" t="s">
        <v>162</v>
      </c>
      <c r="F77" s="129">
        <v>14</v>
      </c>
      <c r="G77" s="126"/>
    </row>
    <row r="78" spans="1:7" s="122" customFormat="1" ht="15.95" customHeight="1">
      <c r="A78" s="123" t="s">
        <v>159</v>
      </c>
      <c r="B78" s="124" t="s">
        <v>453</v>
      </c>
      <c r="C78" s="128">
        <v>6.1</v>
      </c>
      <c r="D78" s="130" t="s">
        <v>507</v>
      </c>
      <c r="E78" s="128" t="s">
        <v>162</v>
      </c>
      <c r="F78" s="129">
        <v>14</v>
      </c>
      <c r="G78" s="126"/>
    </row>
    <row r="79" spans="1:7" s="122" customFormat="1" ht="15.95" customHeight="1">
      <c r="A79" s="123" t="s">
        <v>159</v>
      </c>
      <c r="B79" s="124" t="s">
        <v>294</v>
      </c>
      <c r="C79" s="128">
        <v>6.2</v>
      </c>
      <c r="D79" s="128" t="s">
        <v>507</v>
      </c>
      <c r="E79" s="128" t="s">
        <v>162</v>
      </c>
      <c r="F79" s="129">
        <v>14</v>
      </c>
      <c r="G79" s="126"/>
    </row>
    <row r="80" spans="1:7" s="122" customFormat="1" ht="15.95" customHeight="1">
      <c r="A80" s="123" t="s">
        <v>145</v>
      </c>
      <c r="B80" s="124" t="s">
        <v>371</v>
      </c>
      <c r="C80" s="128">
        <v>6.3</v>
      </c>
      <c r="D80" s="128" t="s">
        <v>507</v>
      </c>
      <c r="E80" s="128" t="s">
        <v>162</v>
      </c>
      <c r="F80" s="129">
        <v>14</v>
      </c>
      <c r="G80" s="126"/>
    </row>
    <row r="81" spans="1:7" s="122" customFormat="1" ht="15.95" customHeight="1">
      <c r="A81" s="123" t="s">
        <v>145</v>
      </c>
      <c r="B81" s="124" t="s">
        <v>360</v>
      </c>
      <c r="C81" s="128">
        <v>6.5</v>
      </c>
      <c r="D81" s="128" t="s">
        <v>507</v>
      </c>
      <c r="E81" s="128" t="s">
        <v>162</v>
      </c>
      <c r="F81" s="129">
        <v>14</v>
      </c>
      <c r="G81" s="126"/>
    </row>
    <row r="82" spans="1:7" s="122" customFormat="1" ht="15.95" customHeight="1">
      <c r="A82" s="123" t="s">
        <v>159</v>
      </c>
      <c r="B82" s="124" t="s">
        <v>269</v>
      </c>
      <c r="C82" s="128">
        <v>6.7</v>
      </c>
      <c r="D82" s="128" t="s">
        <v>507</v>
      </c>
      <c r="E82" s="128" t="s">
        <v>162</v>
      </c>
      <c r="F82" s="129">
        <v>14</v>
      </c>
      <c r="G82" s="126"/>
    </row>
    <row r="83" spans="1:7" s="122" customFormat="1" ht="15.95" customHeight="1">
      <c r="A83" s="123" t="s">
        <v>145</v>
      </c>
      <c r="B83" s="124" t="s">
        <v>366</v>
      </c>
      <c r="C83" s="128">
        <v>6.7</v>
      </c>
      <c r="D83" s="128" t="s">
        <v>507</v>
      </c>
      <c r="E83" s="128" t="s">
        <v>162</v>
      </c>
      <c r="F83" s="129">
        <v>14</v>
      </c>
      <c r="G83" s="126"/>
    </row>
    <row r="84" spans="1:7" s="122" customFormat="1" ht="15.95" customHeight="1">
      <c r="A84" s="123" t="s">
        <v>159</v>
      </c>
      <c r="B84" s="124" t="s">
        <v>292</v>
      </c>
      <c r="C84" s="128">
        <v>6.8</v>
      </c>
      <c r="D84" s="128" t="s">
        <v>507</v>
      </c>
      <c r="E84" s="128" t="s">
        <v>162</v>
      </c>
      <c r="F84" s="129">
        <v>14</v>
      </c>
      <c r="G84" s="126"/>
    </row>
    <row r="85" spans="1:7" s="122" customFormat="1" ht="15.95" customHeight="1">
      <c r="A85" s="123" t="s">
        <v>159</v>
      </c>
      <c r="B85" s="124" t="s">
        <v>295</v>
      </c>
      <c r="C85" s="128">
        <v>7</v>
      </c>
      <c r="D85" s="128" t="s">
        <v>507</v>
      </c>
      <c r="E85" s="128" t="s">
        <v>162</v>
      </c>
      <c r="F85" s="129">
        <v>14</v>
      </c>
      <c r="G85" s="126"/>
    </row>
    <row r="86" spans="1:7" s="122" customFormat="1" ht="15.95" customHeight="1">
      <c r="A86" s="123" t="s">
        <v>159</v>
      </c>
      <c r="B86" s="124" t="s">
        <v>154</v>
      </c>
      <c r="C86" s="128">
        <v>7</v>
      </c>
      <c r="D86" s="128" t="s">
        <v>507</v>
      </c>
      <c r="E86" s="128" t="s">
        <v>162</v>
      </c>
      <c r="F86" s="129">
        <v>14</v>
      </c>
      <c r="G86" s="126"/>
    </row>
    <row r="87" spans="1:7" s="122" customFormat="1" ht="15.95" customHeight="1">
      <c r="A87" s="123" t="s">
        <v>145</v>
      </c>
      <c r="B87" s="124" t="s">
        <v>355</v>
      </c>
      <c r="C87" s="128">
        <v>7.4</v>
      </c>
      <c r="D87" s="130" t="s">
        <v>508</v>
      </c>
      <c r="E87" s="128" t="s">
        <v>162</v>
      </c>
      <c r="F87" s="129">
        <v>14</v>
      </c>
      <c r="G87" s="126"/>
    </row>
    <row r="88" spans="1:7" s="122" customFormat="1" ht="15.95" customHeight="1">
      <c r="A88" s="123" t="s">
        <v>145</v>
      </c>
      <c r="B88" s="124" t="s">
        <v>373</v>
      </c>
      <c r="C88" s="128">
        <v>7.6</v>
      </c>
      <c r="D88" s="130" t="s">
        <v>508</v>
      </c>
      <c r="E88" s="128" t="s">
        <v>162</v>
      </c>
      <c r="F88" s="129">
        <v>14</v>
      </c>
      <c r="G88" s="126"/>
    </row>
    <row r="89" spans="1:7" ht="13.15" customHeight="1"/>
    <row r="90" spans="1:7" ht="16.899999999999999" customHeight="1">
      <c r="A90" s="14" t="s">
        <v>28</v>
      </c>
    </row>
    <row r="91" spans="1:7" ht="16.899999999999999" customHeight="1">
      <c r="A91" s="175" t="s">
        <v>29</v>
      </c>
      <c r="B91" s="176"/>
      <c r="C91" s="176"/>
      <c r="D91" s="176"/>
      <c r="E91" s="176"/>
      <c r="F91" s="176"/>
      <c r="G91" s="176"/>
    </row>
    <row r="92" spans="1:7" ht="16.899999999999999" customHeight="1">
      <c r="A92" s="176"/>
      <c r="B92" s="176"/>
      <c r="C92" s="176"/>
      <c r="D92" s="176"/>
      <c r="E92" s="176"/>
      <c r="F92" s="176"/>
      <c r="G92" s="176"/>
    </row>
    <row r="93" spans="1:7" ht="16.899999999999999" customHeight="1"/>
    <row r="94" spans="1:7" ht="16.899999999999999" customHeight="1"/>
    <row r="95" spans="1:7" ht="16.899999999999999" customHeight="1"/>
    <row r="96" spans="1:7" ht="16.899999999999999" customHeight="1"/>
  </sheetData>
  <sheetProtection selectLockedCells="1"/>
  <sortState ref="A9:G66">
    <sortCondition ref="C9:C66"/>
  </sortState>
  <mergeCells count="10">
    <mergeCell ref="G7:G8"/>
    <mergeCell ref="A91:G92"/>
    <mergeCell ref="A2:G2"/>
    <mergeCell ref="A5:G5"/>
    <mergeCell ref="A7:A8"/>
    <mergeCell ref="B7:B8"/>
    <mergeCell ref="C7:C8"/>
    <mergeCell ref="D7:D8"/>
    <mergeCell ref="E7:E8"/>
    <mergeCell ref="F7:F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>
      <selection activeCell="E18" sqref="E18"/>
    </sheetView>
  </sheetViews>
  <sheetFormatPr baseColWidth="10" defaultColWidth="11.28515625" defaultRowHeight="12.75"/>
  <cols>
    <col min="1" max="1" width="7.7109375" style="1" customWidth="1"/>
    <col min="2" max="2" width="11.28515625" style="1"/>
    <col min="3" max="3" width="7.85546875" style="1" customWidth="1"/>
    <col min="4" max="4" width="11.28515625" style="1"/>
    <col min="5" max="5" width="5.7109375" style="1" customWidth="1"/>
    <col min="6" max="6" width="11.28515625" style="1"/>
    <col min="7" max="8" width="7.5703125" style="1" customWidth="1"/>
    <col min="9" max="9" width="7.7109375" style="1" customWidth="1"/>
    <col min="10" max="10" width="5.7109375" style="1" customWidth="1"/>
    <col min="11" max="11" width="11.28515625" style="1"/>
    <col min="12" max="12" width="5.7109375" style="1" customWidth="1"/>
    <col min="13" max="13" width="6.7109375" style="1" customWidth="1"/>
    <col min="14" max="14" width="11.28515625" style="1"/>
    <col min="15" max="15" width="5.7109375" style="1" customWidth="1"/>
    <col min="16" max="16384" width="11.28515625" style="1"/>
  </cols>
  <sheetData>
    <row r="1" spans="1:15" ht="15">
      <c r="O1" s="2" t="s">
        <v>88</v>
      </c>
    </row>
    <row r="2" spans="1:15" ht="15">
      <c r="A2" s="170" t="s">
        <v>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34.9" customHeight="1">
      <c r="A3" s="185" t="s">
        <v>83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7.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>
      <c r="B5" s="18"/>
      <c r="C5" s="18"/>
      <c r="D5" s="18"/>
      <c r="E5" s="17"/>
      <c r="F5" s="19"/>
      <c r="G5" s="19"/>
      <c r="I5" s="18"/>
      <c r="J5" s="18"/>
      <c r="K5" s="18"/>
      <c r="L5" s="17"/>
      <c r="M5" s="19"/>
    </row>
    <row r="6" spans="1:15">
      <c r="B6" s="18" t="s">
        <v>30</v>
      </c>
      <c r="C6" s="18"/>
      <c r="D6" s="18"/>
      <c r="E6" s="17"/>
      <c r="F6" s="19"/>
      <c r="G6" s="19"/>
      <c r="J6" s="9" t="s">
        <v>31</v>
      </c>
      <c r="K6" s="18"/>
      <c r="L6" s="17"/>
      <c r="M6" s="19"/>
    </row>
    <row r="7" spans="1:15">
      <c r="B7" s="20"/>
      <c r="C7" s="21"/>
      <c r="D7" s="21"/>
      <c r="E7" s="21"/>
      <c r="F7" s="17"/>
      <c r="G7" s="17"/>
      <c r="H7" s="17"/>
      <c r="I7" s="21"/>
      <c r="J7" s="21"/>
      <c r="K7" s="21"/>
      <c r="L7" s="21"/>
      <c r="M7" s="17"/>
    </row>
    <row r="8" spans="1:15">
      <c r="B8" s="20" t="s">
        <v>32</v>
      </c>
      <c r="C8" s="22"/>
      <c r="D8" s="184"/>
      <c r="E8" s="179"/>
      <c r="F8" s="179"/>
      <c r="G8" s="17"/>
      <c r="H8" s="17"/>
      <c r="I8" s="9" t="s">
        <v>33</v>
      </c>
      <c r="J8" s="10"/>
    </row>
    <row r="9" spans="1:15">
      <c r="B9" s="20"/>
      <c r="C9" s="19"/>
      <c r="D9" s="19"/>
      <c r="E9" s="19"/>
      <c r="F9" s="19"/>
      <c r="G9" s="19"/>
      <c r="H9" s="19"/>
      <c r="I9" s="23" t="s">
        <v>34</v>
      </c>
      <c r="J9" s="10"/>
    </row>
    <row r="10" spans="1:15">
      <c r="B10" s="9" t="s">
        <v>35</v>
      </c>
      <c r="C10" s="17"/>
      <c r="D10" s="24" t="s">
        <v>36</v>
      </c>
      <c r="E10" s="3"/>
      <c r="F10" s="24" t="s">
        <v>37</v>
      </c>
      <c r="G10" s="19"/>
      <c r="H10" s="19"/>
    </row>
    <row r="11" spans="1:15">
      <c r="B11" s="20"/>
      <c r="C11" s="19"/>
      <c r="D11" s="19"/>
      <c r="E11" s="19"/>
      <c r="F11" s="19"/>
      <c r="G11" s="10"/>
      <c r="I11" s="180"/>
      <c r="J11" s="181"/>
      <c r="K11" s="4" t="s">
        <v>38</v>
      </c>
      <c r="L11" s="180"/>
      <c r="M11" s="181"/>
      <c r="N11" s="4" t="s">
        <v>39</v>
      </c>
    </row>
    <row r="12" spans="1:15">
      <c r="B12" s="20" t="s">
        <v>40</v>
      </c>
      <c r="D12" s="113" t="s">
        <v>147</v>
      </c>
      <c r="F12" s="34"/>
      <c r="K12" s="4"/>
      <c r="N12" s="4"/>
    </row>
    <row r="13" spans="1:15">
      <c r="B13" s="20"/>
      <c r="D13" s="7"/>
      <c r="I13" s="180"/>
      <c r="J13" s="181"/>
      <c r="K13" s="4" t="s">
        <v>41</v>
      </c>
      <c r="L13" s="180"/>
      <c r="M13" s="181"/>
      <c r="N13" s="4" t="s">
        <v>42</v>
      </c>
    </row>
    <row r="14" spans="1:15">
      <c r="B14" s="20"/>
      <c r="D14" s="7"/>
      <c r="K14" s="4"/>
      <c r="N14" s="4"/>
    </row>
    <row r="15" spans="1:15">
      <c r="B15" s="20" t="s">
        <v>43</v>
      </c>
      <c r="D15" s="113" t="s">
        <v>147</v>
      </c>
      <c r="F15" s="33"/>
      <c r="I15" s="180"/>
      <c r="J15" s="181"/>
      <c r="K15" s="4" t="s">
        <v>44</v>
      </c>
      <c r="L15" s="180"/>
      <c r="M15" s="181"/>
      <c r="N15" s="4" t="s">
        <v>45</v>
      </c>
    </row>
    <row r="16" spans="1:15">
      <c r="B16" s="20"/>
      <c r="D16" s="7"/>
      <c r="K16" s="4"/>
    </row>
    <row r="17" spans="2:15">
      <c r="B17" s="20"/>
      <c r="D17" s="7"/>
      <c r="I17" s="180"/>
      <c r="J17" s="181"/>
      <c r="K17" s="4" t="s">
        <v>46</v>
      </c>
      <c r="L17" s="180"/>
      <c r="M17" s="181"/>
      <c r="N17" s="1" t="s">
        <v>521</v>
      </c>
    </row>
    <row r="18" spans="2:15">
      <c r="B18" s="20" t="s">
        <v>47</v>
      </c>
      <c r="D18" s="113" t="s">
        <v>147</v>
      </c>
      <c r="F18" s="33"/>
    </row>
    <row r="19" spans="2:15">
      <c r="B19" s="20"/>
      <c r="D19" s="7"/>
    </row>
    <row r="20" spans="2:15">
      <c r="B20" s="20"/>
      <c r="D20" s="7"/>
      <c r="I20" s="10" t="s">
        <v>48</v>
      </c>
    </row>
    <row r="21" spans="2:15">
      <c r="B21" s="20" t="s">
        <v>49</v>
      </c>
      <c r="D21" s="113" t="s">
        <v>147</v>
      </c>
      <c r="F21" s="33"/>
    </row>
    <row r="22" spans="2:15">
      <c r="B22" s="20"/>
      <c r="D22" s="48"/>
      <c r="I22" s="6">
        <v>1</v>
      </c>
      <c r="J22" s="178"/>
      <c r="K22" s="179"/>
      <c r="L22" s="179"/>
      <c r="M22" s="179"/>
      <c r="N22" s="179"/>
    </row>
    <row r="23" spans="2:15">
      <c r="B23" s="20"/>
      <c r="D23" s="7"/>
      <c r="I23" s="7"/>
    </row>
    <row r="24" spans="2:15">
      <c r="B24" s="20" t="s">
        <v>50</v>
      </c>
      <c r="D24" s="113" t="s">
        <v>147</v>
      </c>
      <c r="F24" s="33"/>
      <c r="I24" s="7"/>
    </row>
    <row r="25" spans="2:15" ht="13.15" customHeight="1">
      <c r="B25" s="20"/>
      <c r="D25" s="7"/>
      <c r="I25" s="6">
        <v>2</v>
      </c>
      <c r="J25" s="178"/>
      <c r="K25" s="179"/>
      <c r="L25" s="179"/>
      <c r="M25" s="179"/>
      <c r="N25" s="179"/>
    </row>
    <row r="26" spans="2:15">
      <c r="B26" s="20"/>
      <c r="D26" s="7"/>
      <c r="I26" s="7"/>
    </row>
    <row r="27" spans="2:15">
      <c r="B27" s="20" t="s">
        <v>51</v>
      </c>
      <c r="D27" s="113" t="s">
        <v>147</v>
      </c>
      <c r="F27" s="33"/>
      <c r="I27" s="7"/>
    </row>
    <row r="28" spans="2:15">
      <c r="B28" s="20"/>
      <c r="I28" s="6">
        <v>3</v>
      </c>
      <c r="J28" s="178"/>
      <c r="K28" s="179"/>
      <c r="L28" s="179"/>
      <c r="M28" s="179"/>
      <c r="N28" s="179"/>
      <c r="O28" s="5"/>
    </row>
    <row r="29" spans="2:15">
      <c r="B29" s="20"/>
    </row>
    <row r="30" spans="2:15">
      <c r="B30" s="20" t="s">
        <v>52</v>
      </c>
      <c r="D30" s="31" t="s">
        <v>520</v>
      </c>
      <c r="F30" s="32"/>
    </row>
    <row r="31" spans="2:15">
      <c r="B31" s="20"/>
      <c r="I31" s="4" t="s">
        <v>53</v>
      </c>
      <c r="J31" s="178"/>
      <c r="K31" s="179"/>
      <c r="L31" s="179"/>
      <c r="M31" s="179"/>
      <c r="N31" s="179"/>
    </row>
    <row r="32" spans="2:15">
      <c r="B32" s="20"/>
      <c r="I32" s="4"/>
    </row>
    <row r="33" spans="2:14">
      <c r="B33" s="20" t="s">
        <v>54</v>
      </c>
      <c r="D33" s="178"/>
      <c r="E33" s="179"/>
      <c r="F33" s="179"/>
      <c r="I33" s="4" t="s">
        <v>55</v>
      </c>
      <c r="J33" s="178"/>
      <c r="K33" s="179"/>
      <c r="L33" s="179"/>
      <c r="M33" s="179"/>
      <c r="N33" s="179"/>
    </row>
    <row r="34" spans="2:14">
      <c r="B34" s="20"/>
      <c r="D34" s="8"/>
      <c r="E34" s="7" t="s">
        <v>56</v>
      </c>
      <c r="F34" s="8"/>
      <c r="I34" s="4"/>
    </row>
    <row r="35" spans="2:14">
      <c r="B35" s="20"/>
      <c r="I35" s="4" t="s">
        <v>57</v>
      </c>
      <c r="J35" s="178"/>
      <c r="K35" s="179"/>
      <c r="L35" s="179"/>
      <c r="M35" s="179"/>
      <c r="N35" s="179"/>
    </row>
    <row r="36" spans="2:14" ht="14.25">
      <c r="B36" s="20" t="s">
        <v>58</v>
      </c>
      <c r="D36" s="178"/>
      <c r="E36" s="179"/>
      <c r="F36" s="25" t="s">
        <v>59</v>
      </c>
      <c r="G36" s="26">
        <v>2</v>
      </c>
      <c r="I36" s="178"/>
      <c r="J36" s="179"/>
      <c r="K36" s="179"/>
      <c r="L36" s="179"/>
      <c r="M36" s="179"/>
      <c r="N36" s="179"/>
    </row>
    <row r="37" spans="2:14">
      <c r="B37" s="27"/>
      <c r="I37" s="182"/>
      <c r="J37" s="183"/>
      <c r="K37" s="183"/>
      <c r="L37" s="183"/>
      <c r="M37" s="183"/>
      <c r="N37" s="183"/>
    </row>
    <row r="38" spans="2:14">
      <c r="B38" s="27"/>
      <c r="I38" s="182"/>
      <c r="J38" s="183"/>
      <c r="K38" s="183"/>
      <c r="L38" s="183"/>
      <c r="M38" s="183"/>
      <c r="N38" s="183"/>
    </row>
    <row r="39" spans="2:14">
      <c r="B39" s="27"/>
      <c r="I39" s="12"/>
      <c r="J39" s="5"/>
      <c r="K39" s="5"/>
      <c r="L39" s="5"/>
      <c r="M39" s="5"/>
      <c r="N39" s="5"/>
    </row>
    <row r="40" spans="2:14">
      <c r="B40" s="27"/>
      <c r="I40" s="27"/>
    </row>
  </sheetData>
  <sheetProtection selectLockedCells="1"/>
  <mergeCells count="22">
    <mergeCell ref="I37:N37"/>
    <mergeCell ref="I38:N38"/>
    <mergeCell ref="A2:O2"/>
    <mergeCell ref="D8:F8"/>
    <mergeCell ref="J22:N22"/>
    <mergeCell ref="J25:N25"/>
    <mergeCell ref="A3:O3"/>
    <mergeCell ref="I11:J11"/>
    <mergeCell ref="I13:J13"/>
    <mergeCell ref="I15:J15"/>
    <mergeCell ref="I17:J17"/>
    <mergeCell ref="J31:N31"/>
    <mergeCell ref="L15:M15"/>
    <mergeCell ref="L11:M11"/>
    <mergeCell ref="J33:N33"/>
    <mergeCell ref="J28:N28"/>
    <mergeCell ref="I36:N36"/>
    <mergeCell ref="L13:M13"/>
    <mergeCell ref="D36:E36"/>
    <mergeCell ref="D33:F33"/>
    <mergeCell ref="J35:N35"/>
    <mergeCell ref="L17:M17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>
      <selection activeCell="A8" sqref="A8:C8"/>
    </sheetView>
  </sheetViews>
  <sheetFormatPr baseColWidth="10" defaultColWidth="11.42578125" defaultRowHeight="12.75"/>
  <cols>
    <col min="1" max="1" width="27.7109375" style="1" customWidth="1"/>
    <col min="2" max="2" width="11.7109375" style="1" customWidth="1"/>
    <col min="3" max="3" width="33.7109375" style="1" customWidth="1"/>
    <col min="4" max="4" width="7.7109375" style="1" customWidth="1"/>
    <col min="5" max="5" width="7.28515625" style="1" customWidth="1"/>
    <col min="6" max="6" width="6.7109375" style="1" customWidth="1"/>
    <col min="7" max="7" width="8" style="1" customWidth="1"/>
    <col min="8" max="8" width="7.85546875" style="1" customWidth="1"/>
    <col min="9" max="9" width="7.5703125" style="1" customWidth="1"/>
    <col min="10" max="10" width="8.28515625" style="1" customWidth="1"/>
    <col min="11" max="11" width="9" style="1" customWidth="1"/>
    <col min="12" max="12" width="8.28515625" style="1" customWidth="1"/>
    <col min="13" max="16384" width="11.42578125" style="1"/>
  </cols>
  <sheetData>
    <row r="1" spans="1:12" ht="15">
      <c r="L1" s="2" t="s">
        <v>88</v>
      </c>
    </row>
    <row r="2" spans="1:12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5.75">
      <c r="A3" s="28" t="s">
        <v>60</v>
      </c>
    </row>
    <row r="4" spans="1:12">
      <c r="A4" s="10" t="s">
        <v>61</v>
      </c>
    </row>
    <row r="5" spans="1:12">
      <c r="A5" s="11" t="s">
        <v>91</v>
      </c>
    </row>
    <row r="6" spans="1:12">
      <c r="A6" s="4" t="s">
        <v>62</v>
      </c>
    </row>
    <row r="8" spans="1:12" ht="19.899999999999999" customHeight="1">
      <c r="A8" s="187" t="s">
        <v>63</v>
      </c>
      <c r="B8" s="187"/>
      <c r="C8" s="187"/>
      <c r="D8" s="187" t="s">
        <v>64</v>
      </c>
      <c r="E8" s="187"/>
      <c r="F8" s="187"/>
      <c r="G8" s="187"/>
      <c r="H8" s="187"/>
      <c r="I8" s="187"/>
      <c r="J8" s="187"/>
      <c r="K8" s="187"/>
      <c r="L8" s="187"/>
    </row>
    <row r="9" spans="1:12" ht="19.899999999999999" customHeight="1">
      <c r="A9" s="187" t="s">
        <v>22</v>
      </c>
      <c r="B9" s="187" t="s">
        <v>65</v>
      </c>
      <c r="C9" s="187" t="s">
        <v>66</v>
      </c>
      <c r="D9" s="187" t="s">
        <v>139</v>
      </c>
      <c r="E9" s="187"/>
      <c r="F9" s="187"/>
      <c r="G9" s="187"/>
      <c r="H9" s="187" t="s">
        <v>140</v>
      </c>
      <c r="I9" s="187"/>
      <c r="J9" s="187"/>
      <c r="K9" s="187" t="s">
        <v>141</v>
      </c>
      <c r="L9" s="187"/>
    </row>
    <row r="10" spans="1:12" ht="24" customHeight="1">
      <c r="A10" s="187"/>
      <c r="B10" s="187"/>
      <c r="C10" s="187"/>
      <c r="D10" s="68" t="s">
        <v>67</v>
      </c>
      <c r="E10" s="68" t="s">
        <v>68</v>
      </c>
      <c r="F10" s="68" t="s">
        <v>69</v>
      </c>
      <c r="G10" s="119" t="s">
        <v>70</v>
      </c>
      <c r="H10" s="68" t="s">
        <v>68</v>
      </c>
      <c r="I10" s="68" t="s">
        <v>69</v>
      </c>
      <c r="J10" s="119" t="s">
        <v>70</v>
      </c>
      <c r="K10" s="68" t="s">
        <v>69</v>
      </c>
      <c r="L10" s="119" t="s">
        <v>70</v>
      </c>
    </row>
    <row r="11" spans="1:12" ht="19.899999999999999" customHeight="1">
      <c r="A11" s="132" t="s">
        <v>151</v>
      </c>
      <c r="B11" s="132" t="s">
        <v>409</v>
      </c>
      <c r="C11" s="132" t="s">
        <v>410</v>
      </c>
      <c r="D11" s="129">
        <v>39</v>
      </c>
      <c r="E11" s="129">
        <v>31</v>
      </c>
      <c r="F11" s="129">
        <v>25</v>
      </c>
      <c r="G11" s="129">
        <v>28</v>
      </c>
      <c r="H11" s="134">
        <f t="shared" ref="H11:H27" si="0">D11*0.97</f>
        <v>37.83</v>
      </c>
      <c r="I11" s="134">
        <f t="shared" ref="I11:I27" si="1">E11*0.98</f>
        <v>30.38</v>
      </c>
      <c r="J11" s="134">
        <f t="shared" ref="J11:J27" si="2">F11*0.985</f>
        <v>24.625</v>
      </c>
      <c r="K11" s="134">
        <f t="shared" ref="K11:K27" si="3">H11*0.98</f>
        <v>37.073399999999999</v>
      </c>
      <c r="L11" s="134">
        <f t="shared" ref="L11:L27" si="4">I11*0.985</f>
        <v>29.924299999999999</v>
      </c>
    </row>
    <row r="12" spans="1:12" ht="19.899999999999999" customHeight="1">
      <c r="A12" s="132" t="s">
        <v>151</v>
      </c>
      <c r="B12" s="132" t="s">
        <v>421</v>
      </c>
      <c r="C12" s="132" t="s">
        <v>251</v>
      </c>
      <c r="D12" s="129">
        <v>11</v>
      </c>
      <c r="E12" s="129">
        <v>13</v>
      </c>
      <c r="F12" s="129">
        <v>17</v>
      </c>
      <c r="G12" s="129">
        <v>22</v>
      </c>
      <c r="H12" s="134">
        <f t="shared" si="0"/>
        <v>10.67</v>
      </c>
      <c r="I12" s="134">
        <f t="shared" si="1"/>
        <v>12.74</v>
      </c>
      <c r="J12" s="134">
        <f t="shared" si="2"/>
        <v>16.745000000000001</v>
      </c>
      <c r="K12" s="134">
        <f t="shared" si="3"/>
        <v>10.4566</v>
      </c>
      <c r="L12" s="134">
        <f t="shared" si="4"/>
        <v>12.5489</v>
      </c>
    </row>
    <row r="13" spans="1:12" ht="19.899999999999999" customHeight="1">
      <c r="A13" s="132" t="s">
        <v>151</v>
      </c>
      <c r="B13" s="132" t="s">
        <v>431</v>
      </c>
      <c r="C13" s="132" t="s">
        <v>432</v>
      </c>
      <c r="D13" s="129">
        <v>80</v>
      </c>
      <c r="E13" s="129">
        <v>71</v>
      </c>
      <c r="F13" s="129">
        <v>69</v>
      </c>
      <c r="G13" s="129">
        <v>63</v>
      </c>
      <c r="H13" s="134">
        <f t="shared" si="0"/>
        <v>77.599999999999994</v>
      </c>
      <c r="I13" s="134">
        <f t="shared" si="1"/>
        <v>69.58</v>
      </c>
      <c r="J13" s="134">
        <f t="shared" si="2"/>
        <v>67.965000000000003</v>
      </c>
      <c r="K13" s="134">
        <f t="shared" si="3"/>
        <v>76.047999999999988</v>
      </c>
      <c r="L13" s="134">
        <f t="shared" si="4"/>
        <v>68.536299999999997</v>
      </c>
    </row>
    <row r="14" spans="1:12" ht="19.899999999999999" customHeight="1">
      <c r="A14" s="132" t="s">
        <v>353</v>
      </c>
      <c r="B14" s="132" t="s">
        <v>376</v>
      </c>
      <c r="C14" s="132" t="s">
        <v>377</v>
      </c>
      <c r="D14" s="129">
        <v>158</v>
      </c>
      <c r="E14" s="129">
        <v>158</v>
      </c>
      <c r="F14" s="129">
        <v>117</v>
      </c>
      <c r="G14" s="129">
        <v>120</v>
      </c>
      <c r="H14" s="134">
        <f t="shared" si="0"/>
        <v>153.26</v>
      </c>
      <c r="I14" s="134">
        <f t="shared" si="1"/>
        <v>154.84</v>
      </c>
      <c r="J14" s="134">
        <f t="shared" si="2"/>
        <v>115.245</v>
      </c>
      <c r="K14" s="134">
        <f t="shared" si="3"/>
        <v>150.19479999999999</v>
      </c>
      <c r="L14" s="134">
        <f t="shared" si="4"/>
        <v>152.51740000000001</v>
      </c>
    </row>
    <row r="15" spans="1:12" ht="19.899999999999999" customHeight="1">
      <c r="A15" s="132" t="s">
        <v>353</v>
      </c>
      <c r="B15" s="132" t="s">
        <v>376</v>
      </c>
      <c r="C15" s="132" t="s">
        <v>377</v>
      </c>
      <c r="D15" s="129">
        <v>176</v>
      </c>
      <c r="E15" s="129">
        <v>156</v>
      </c>
      <c r="F15" s="129">
        <v>134</v>
      </c>
      <c r="G15" s="129">
        <v>128</v>
      </c>
      <c r="H15" s="134">
        <f t="shared" si="0"/>
        <v>170.72</v>
      </c>
      <c r="I15" s="134">
        <f t="shared" si="1"/>
        <v>152.88</v>
      </c>
      <c r="J15" s="134">
        <f t="shared" si="2"/>
        <v>131.99</v>
      </c>
      <c r="K15" s="134">
        <f t="shared" si="3"/>
        <v>167.3056</v>
      </c>
      <c r="L15" s="134">
        <f t="shared" si="4"/>
        <v>150.58679999999998</v>
      </c>
    </row>
    <row r="16" spans="1:12" ht="19.899999999999999" customHeight="1">
      <c r="A16" s="132" t="s">
        <v>353</v>
      </c>
      <c r="B16" s="132" t="s">
        <v>404</v>
      </c>
      <c r="C16" s="132" t="s">
        <v>405</v>
      </c>
      <c r="D16" s="129">
        <v>220</v>
      </c>
      <c r="E16" s="129">
        <v>284</v>
      </c>
      <c r="F16" s="129">
        <v>235</v>
      </c>
      <c r="G16" s="129">
        <v>184</v>
      </c>
      <c r="H16" s="134">
        <f t="shared" si="0"/>
        <v>213.4</v>
      </c>
      <c r="I16" s="134">
        <f t="shared" si="1"/>
        <v>278.32</v>
      </c>
      <c r="J16" s="134">
        <f t="shared" si="2"/>
        <v>231.47499999999999</v>
      </c>
      <c r="K16" s="134">
        <f t="shared" si="3"/>
        <v>209.13200000000001</v>
      </c>
      <c r="L16" s="134">
        <f t="shared" si="4"/>
        <v>274.14519999999999</v>
      </c>
    </row>
    <row r="17" spans="1:12" ht="19.899999999999999" customHeight="1">
      <c r="A17" s="132" t="s">
        <v>353</v>
      </c>
      <c r="B17" s="132" t="s">
        <v>404</v>
      </c>
      <c r="C17" s="132" t="s">
        <v>405</v>
      </c>
      <c r="D17" s="129">
        <v>220</v>
      </c>
      <c r="E17" s="129">
        <v>313</v>
      </c>
      <c r="F17" s="129">
        <v>259</v>
      </c>
      <c r="G17" s="129">
        <v>302</v>
      </c>
      <c r="H17" s="134">
        <f t="shared" si="0"/>
        <v>213.4</v>
      </c>
      <c r="I17" s="134">
        <f t="shared" si="1"/>
        <v>306.74</v>
      </c>
      <c r="J17" s="134">
        <f t="shared" si="2"/>
        <v>255.11500000000001</v>
      </c>
      <c r="K17" s="134">
        <f t="shared" si="3"/>
        <v>209.13200000000001</v>
      </c>
      <c r="L17" s="134">
        <f t="shared" si="4"/>
        <v>302.13889999999998</v>
      </c>
    </row>
    <row r="18" spans="1:12" ht="19.899999999999999" customHeight="1">
      <c r="A18" s="132" t="s">
        <v>353</v>
      </c>
      <c r="B18" s="132" t="s">
        <v>413</v>
      </c>
      <c r="C18" s="132" t="s">
        <v>414</v>
      </c>
      <c r="D18" s="129">
        <v>19</v>
      </c>
      <c r="E18" s="129">
        <v>22</v>
      </c>
      <c r="F18" s="129">
        <v>21</v>
      </c>
      <c r="G18" s="129">
        <v>19</v>
      </c>
      <c r="H18" s="134">
        <f t="shared" si="0"/>
        <v>18.43</v>
      </c>
      <c r="I18" s="134">
        <f t="shared" si="1"/>
        <v>21.56</v>
      </c>
      <c r="J18" s="134">
        <f t="shared" si="2"/>
        <v>20.684999999999999</v>
      </c>
      <c r="K18" s="134">
        <f t="shared" si="3"/>
        <v>18.061399999999999</v>
      </c>
      <c r="L18" s="134">
        <f t="shared" si="4"/>
        <v>21.236599999999999</v>
      </c>
    </row>
    <row r="19" spans="1:12" s="127" customFormat="1" ht="19.899999999999999" customHeight="1">
      <c r="A19" s="132" t="s">
        <v>353</v>
      </c>
      <c r="B19" s="132" t="s">
        <v>426</v>
      </c>
      <c r="C19" s="132" t="s">
        <v>427</v>
      </c>
      <c r="D19" s="129">
        <v>25</v>
      </c>
      <c r="E19" s="129">
        <v>24</v>
      </c>
      <c r="F19" s="129">
        <v>27</v>
      </c>
      <c r="G19" s="129">
        <v>22</v>
      </c>
      <c r="H19" s="134">
        <f t="shared" si="0"/>
        <v>24.25</v>
      </c>
      <c r="I19" s="134">
        <f t="shared" si="1"/>
        <v>23.52</v>
      </c>
      <c r="J19" s="134">
        <f t="shared" si="2"/>
        <v>26.594999999999999</v>
      </c>
      <c r="K19" s="134">
        <f t="shared" si="3"/>
        <v>23.765000000000001</v>
      </c>
      <c r="L19" s="134">
        <f t="shared" si="4"/>
        <v>23.167199999999998</v>
      </c>
    </row>
    <row r="20" spans="1:12" s="127" customFormat="1" ht="19.899999999999999" customHeight="1">
      <c r="A20" s="132" t="s">
        <v>353</v>
      </c>
      <c r="B20" s="132" t="s">
        <v>437</v>
      </c>
      <c r="C20" s="132" t="s">
        <v>438</v>
      </c>
      <c r="D20" s="129">
        <v>17</v>
      </c>
      <c r="E20" s="129">
        <v>27</v>
      </c>
      <c r="F20" s="129">
        <v>18</v>
      </c>
      <c r="G20" s="129">
        <v>26</v>
      </c>
      <c r="H20" s="134">
        <f t="shared" si="0"/>
        <v>16.489999999999998</v>
      </c>
      <c r="I20" s="134">
        <f t="shared" si="1"/>
        <v>26.46</v>
      </c>
      <c r="J20" s="134">
        <f t="shared" si="2"/>
        <v>17.73</v>
      </c>
      <c r="K20" s="134">
        <f t="shared" si="3"/>
        <v>16.1602</v>
      </c>
      <c r="L20" s="134">
        <f t="shared" si="4"/>
        <v>26.063100000000002</v>
      </c>
    </row>
    <row r="21" spans="1:12" s="127" customFormat="1" ht="19.899999999999999" customHeight="1">
      <c r="A21" s="132" t="s">
        <v>368</v>
      </c>
      <c r="B21" s="132" t="s">
        <v>422</v>
      </c>
      <c r="C21" s="132" t="s">
        <v>423</v>
      </c>
      <c r="D21" s="129">
        <v>22</v>
      </c>
      <c r="E21" s="129">
        <v>35</v>
      </c>
      <c r="F21" s="129">
        <v>24</v>
      </c>
      <c r="G21" s="129">
        <v>27</v>
      </c>
      <c r="H21" s="134">
        <f t="shared" si="0"/>
        <v>21.34</v>
      </c>
      <c r="I21" s="134">
        <f t="shared" si="1"/>
        <v>34.299999999999997</v>
      </c>
      <c r="J21" s="134">
        <f t="shared" si="2"/>
        <v>23.64</v>
      </c>
      <c r="K21" s="134">
        <f t="shared" si="3"/>
        <v>20.9132</v>
      </c>
      <c r="L21" s="134">
        <f t="shared" si="4"/>
        <v>33.785499999999999</v>
      </c>
    </row>
    <row r="22" spans="1:12" s="127" customFormat="1" ht="19.899999999999999" customHeight="1">
      <c r="A22" s="132" t="s">
        <v>155</v>
      </c>
      <c r="B22" s="132" t="s">
        <v>374</v>
      </c>
      <c r="C22" s="132" t="s">
        <v>375</v>
      </c>
      <c r="D22" s="129">
        <v>251</v>
      </c>
      <c r="E22" s="129">
        <v>267</v>
      </c>
      <c r="F22" s="129">
        <v>253</v>
      </c>
      <c r="G22" s="129">
        <v>253</v>
      </c>
      <c r="H22" s="134">
        <f t="shared" si="0"/>
        <v>243.47</v>
      </c>
      <c r="I22" s="134">
        <f t="shared" si="1"/>
        <v>261.65999999999997</v>
      </c>
      <c r="J22" s="134">
        <f t="shared" si="2"/>
        <v>249.20499999999998</v>
      </c>
      <c r="K22" s="134">
        <f t="shared" si="3"/>
        <v>238.60059999999999</v>
      </c>
      <c r="L22" s="134">
        <f t="shared" si="4"/>
        <v>257.73509999999999</v>
      </c>
    </row>
    <row r="23" spans="1:12" s="127" customFormat="1" ht="19.899999999999999" customHeight="1">
      <c r="A23" s="132" t="s">
        <v>155</v>
      </c>
      <c r="B23" s="132" t="s">
        <v>374</v>
      </c>
      <c r="C23" s="132" t="s">
        <v>375</v>
      </c>
      <c r="D23" s="129">
        <v>215</v>
      </c>
      <c r="E23" s="129">
        <v>248</v>
      </c>
      <c r="F23" s="129">
        <v>191</v>
      </c>
      <c r="G23" s="129">
        <v>181</v>
      </c>
      <c r="H23" s="134">
        <f t="shared" si="0"/>
        <v>208.54999999999998</v>
      </c>
      <c r="I23" s="134">
        <f t="shared" si="1"/>
        <v>243.04</v>
      </c>
      <c r="J23" s="134">
        <f t="shared" si="2"/>
        <v>188.13499999999999</v>
      </c>
      <c r="K23" s="134">
        <f t="shared" si="3"/>
        <v>204.37899999999999</v>
      </c>
      <c r="L23" s="134">
        <f t="shared" si="4"/>
        <v>239.39439999999999</v>
      </c>
    </row>
    <row r="24" spans="1:12" s="127" customFormat="1" ht="19.899999999999999" customHeight="1">
      <c r="A24" s="132" t="s">
        <v>155</v>
      </c>
      <c r="B24" s="132" t="s">
        <v>380</v>
      </c>
      <c r="C24" s="132" t="s">
        <v>381</v>
      </c>
      <c r="D24" s="129">
        <v>219</v>
      </c>
      <c r="E24" s="129">
        <v>235</v>
      </c>
      <c r="F24" s="129">
        <v>208</v>
      </c>
      <c r="G24" s="129">
        <v>178</v>
      </c>
      <c r="H24" s="134">
        <f t="shared" si="0"/>
        <v>212.43</v>
      </c>
      <c r="I24" s="134">
        <f t="shared" si="1"/>
        <v>230.29999999999998</v>
      </c>
      <c r="J24" s="134">
        <f t="shared" si="2"/>
        <v>204.88</v>
      </c>
      <c r="K24" s="134">
        <f t="shared" si="3"/>
        <v>208.1814</v>
      </c>
      <c r="L24" s="134">
        <f t="shared" si="4"/>
        <v>226.84549999999999</v>
      </c>
    </row>
    <row r="25" spans="1:12" ht="19.899999999999999" customHeight="1">
      <c r="A25" s="132" t="s">
        <v>155</v>
      </c>
      <c r="B25" s="132" t="s">
        <v>380</v>
      </c>
      <c r="C25" s="132" t="s">
        <v>381</v>
      </c>
      <c r="D25" s="129">
        <v>241</v>
      </c>
      <c r="E25" s="129">
        <v>235</v>
      </c>
      <c r="F25" s="129">
        <v>207</v>
      </c>
      <c r="G25" s="129">
        <v>214</v>
      </c>
      <c r="H25" s="134">
        <f t="shared" si="0"/>
        <v>233.76999999999998</v>
      </c>
      <c r="I25" s="134">
        <f t="shared" si="1"/>
        <v>230.29999999999998</v>
      </c>
      <c r="J25" s="134">
        <f t="shared" si="2"/>
        <v>203.89500000000001</v>
      </c>
      <c r="K25" s="134">
        <f t="shared" si="3"/>
        <v>229.09459999999999</v>
      </c>
      <c r="L25" s="134">
        <f t="shared" si="4"/>
        <v>226.84549999999999</v>
      </c>
    </row>
    <row r="26" spans="1:12" ht="19.899999999999999" customHeight="1">
      <c r="A26" s="132" t="s">
        <v>364</v>
      </c>
      <c r="B26" s="132" t="s">
        <v>402</v>
      </c>
      <c r="C26" s="132" t="s">
        <v>403</v>
      </c>
      <c r="D26" s="129">
        <v>179</v>
      </c>
      <c r="E26" s="129">
        <v>171</v>
      </c>
      <c r="F26" s="129">
        <v>155</v>
      </c>
      <c r="G26" s="129">
        <v>140</v>
      </c>
      <c r="H26" s="134">
        <f t="shared" si="0"/>
        <v>173.63</v>
      </c>
      <c r="I26" s="134">
        <f t="shared" si="1"/>
        <v>167.57999999999998</v>
      </c>
      <c r="J26" s="134">
        <f t="shared" si="2"/>
        <v>152.67500000000001</v>
      </c>
      <c r="K26" s="134">
        <f t="shared" si="3"/>
        <v>170.1574</v>
      </c>
      <c r="L26" s="134">
        <f t="shared" si="4"/>
        <v>165.06629999999998</v>
      </c>
    </row>
    <row r="27" spans="1:12" ht="19.899999999999999" customHeight="1">
      <c r="A27" s="132" t="s">
        <v>364</v>
      </c>
      <c r="B27" s="132" t="s">
        <v>402</v>
      </c>
      <c r="C27" s="132" t="s">
        <v>403</v>
      </c>
      <c r="D27" s="129">
        <v>71</v>
      </c>
      <c r="E27" s="129">
        <v>104</v>
      </c>
      <c r="F27" s="129">
        <v>97</v>
      </c>
      <c r="G27" s="129">
        <v>90</v>
      </c>
      <c r="H27" s="134">
        <f t="shared" si="0"/>
        <v>68.87</v>
      </c>
      <c r="I27" s="134">
        <f t="shared" si="1"/>
        <v>101.92</v>
      </c>
      <c r="J27" s="134">
        <f t="shared" si="2"/>
        <v>95.545000000000002</v>
      </c>
      <c r="K27" s="134">
        <f t="shared" si="3"/>
        <v>67.49260000000001</v>
      </c>
      <c r="L27" s="134">
        <f t="shared" si="4"/>
        <v>100.3912</v>
      </c>
    </row>
    <row r="28" spans="1:12" ht="19.899999999999999" customHeight="1">
      <c r="A28" s="132" t="s">
        <v>356</v>
      </c>
      <c r="B28" s="132" t="s">
        <v>451</v>
      </c>
      <c r="C28" s="132" t="s">
        <v>452</v>
      </c>
      <c r="D28" s="133">
        <v>266</v>
      </c>
      <c r="E28" s="133">
        <v>231</v>
      </c>
      <c r="F28" s="133">
        <v>222</v>
      </c>
      <c r="G28" s="133">
        <v>219</v>
      </c>
      <c r="H28" s="134">
        <v>248</v>
      </c>
      <c r="I28" s="134">
        <v>209</v>
      </c>
      <c r="J28" s="134">
        <v>207</v>
      </c>
      <c r="K28" s="134">
        <v>233</v>
      </c>
      <c r="L28" s="134">
        <v>194</v>
      </c>
    </row>
    <row r="29" spans="1:12" ht="19.899999999999999" customHeight="1">
      <c r="A29" s="132" t="s">
        <v>356</v>
      </c>
      <c r="B29" s="132" t="s">
        <v>451</v>
      </c>
      <c r="C29" s="132" t="s">
        <v>452</v>
      </c>
      <c r="D29" s="133">
        <v>193</v>
      </c>
      <c r="E29" s="133">
        <v>200</v>
      </c>
      <c r="F29" s="133">
        <v>193</v>
      </c>
      <c r="G29" s="133">
        <v>175</v>
      </c>
      <c r="H29" s="134">
        <v>179</v>
      </c>
      <c r="I29" s="134">
        <v>180</v>
      </c>
      <c r="J29" s="134">
        <v>178</v>
      </c>
      <c r="K29" s="134">
        <v>169</v>
      </c>
      <c r="L29" s="134">
        <v>167</v>
      </c>
    </row>
    <row r="30" spans="1:12" ht="19.899999999999999" customHeight="1">
      <c r="A30" s="132" t="s">
        <v>356</v>
      </c>
      <c r="B30" s="132" t="s">
        <v>384</v>
      </c>
      <c r="C30" s="132" t="s">
        <v>385</v>
      </c>
      <c r="D30" s="129">
        <v>253</v>
      </c>
      <c r="E30" s="129">
        <v>265</v>
      </c>
      <c r="F30" s="129">
        <v>238</v>
      </c>
      <c r="G30" s="129">
        <v>232</v>
      </c>
      <c r="H30" s="134">
        <f t="shared" ref="H30:H46" si="5">D30*0.97</f>
        <v>245.41</v>
      </c>
      <c r="I30" s="134">
        <f t="shared" ref="I30:I46" si="6">E30*0.98</f>
        <v>259.7</v>
      </c>
      <c r="J30" s="134">
        <f t="shared" ref="J30:J46" si="7">F30*0.985</f>
        <v>234.43</v>
      </c>
      <c r="K30" s="134">
        <f t="shared" ref="K30:K46" si="8">H30*0.98</f>
        <v>240.5018</v>
      </c>
      <c r="L30" s="134">
        <f t="shared" ref="L30:L46" si="9">I30*0.985</f>
        <v>255.80449999999999</v>
      </c>
    </row>
    <row r="31" spans="1:12" ht="19.899999999999999" customHeight="1">
      <c r="A31" s="132" t="s">
        <v>356</v>
      </c>
      <c r="B31" s="132" t="s">
        <v>441</v>
      </c>
      <c r="C31" s="132" t="s">
        <v>442</v>
      </c>
      <c r="D31" s="129">
        <v>4</v>
      </c>
      <c r="E31" s="129">
        <v>10</v>
      </c>
      <c r="F31" s="129">
        <v>11</v>
      </c>
      <c r="G31" s="129">
        <v>6</v>
      </c>
      <c r="H31" s="134">
        <f t="shared" si="5"/>
        <v>3.88</v>
      </c>
      <c r="I31" s="134">
        <f t="shared" si="6"/>
        <v>9.8000000000000007</v>
      </c>
      <c r="J31" s="134">
        <f t="shared" si="7"/>
        <v>10.834999999999999</v>
      </c>
      <c r="K31" s="134">
        <f t="shared" si="8"/>
        <v>3.8024</v>
      </c>
      <c r="L31" s="134">
        <f t="shared" si="9"/>
        <v>9.6530000000000005</v>
      </c>
    </row>
    <row r="32" spans="1:12" ht="19.899999999999999" customHeight="1">
      <c r="A32" s="132" t="s">
        <v>362</v>
      </c>
      <c r="B32" s="132" t="s">
        <v>398</v>
      </c>
      <c r="C32" s="132" t="s">
        <v>399</v>
      </c>
      <c r="D32" s="129">
        <v>59</v>
      </c>
      <c r="E32" s="129">
        <v>106</v>
      </c>
      <c r="F32" s="129">
        <v>68</v>
      </c>
      <c r="G32" s="129">
        <v>73</v>
      </c>
      <c r="H32" s="134">
        <f t="shared" si="5"/>
        <v>57.23</v>
      </c>
      <c r="I32" s="134">
        <f t="shared" si="6"/>
        <v>103.88</v>
      </c>
      <c r="J32" s="134">
        <f t="shared" si="7"/>
        <v>66.98</v>
      </c>
      <c r="K32" s="134">
        <f t="shared" si="8"/>
        <v>56.085399999999993</v>
      </c>
      <c r="L32" s="134">
        <f t="shared" si="9"/>
        <v>102.3218</v>
      </c>
    </row>
    <row r="33" spans="1:12" ht="19.899999999999999" customHeight="1">
      <c r="A33" s="132" t="s">
        <v>362</v>
      </c>
      <c r="B33" s="132" t="s">
        <v>398</v>
      </c>
      <c r="C33" s="132" t="s">
        <v>399</v>
      </c>
      <c r="D33" s="129">
        <v>168</v>
      </c>
      <c r="E33" s="129">
        <v>183</v>
      </c>
      <c r="F33" s="129">
        <v>145</v>
      </c>
      <c r="G33" s="129">
        <v>165</v>
      </c>
      <c r="H33" s="134">
        <f t="shared" si="5"/>
        <v>162.96</v>
      </c>
      <c r="I33" s="134">
        <f t="shared" si="6"/>
        <v>179.34</v>
      </c>
      <c r="J33" s="134">
        <f t="shared" si="7"/>
        <v>142.82499999999999</v>
      </c>
      <c r="K33" s="134">
        <f t="shared" si="8"/>
        <v>159.70080000000002</v>
      </c>
      <c r="L33" s="134">
        <f t="shared" si="9"/>
        <v>176.6499</v>
      </c>
    </row>
    <row r="34" spans="1:12" ht="19.899999999999999" customHeight="1">
      <c r="A34" s="132" t="s">
        <v>370</v>
      </c>
      <c r="B34" s="132" t="s">
        <v>430</v>
      </c>
      <c r="C34" s="132" t="s">
        <v>414</v>
      </c>
      <c r="D34" s="129">
        <v>31</v>
      </c>
      <c r="E34" s="129">
        <v>34</v>
      </c>
      <c r="F34" s="129">
        <v>23</v>
      </c>
      <c r="G34" s="129">
        <v>23</v>
      </c>
      <c r="H34" s="134">
        <f t="shared" si="5"/>
        <v>30.07</v>
      </c>
      <c r="I34" s="134">
        <f t="shared" si="6"/>
        <v>33.32</v>
      </c>
      <c r="J34" s="134">
        <f t="shared" si="7"/>
        <v>22.655000000000001</v>
      </c>
      <c r="K34" s="134">
        <f t="shared" si="8"/>
        <v>29.468599999999999</v>
      </c>
      <c r="L34" s="134">
        <f t="shared" si="9"/>
        <v>32.8202</v>
      </c>
    </row>
    <row r="35" spans="1:12" ht="19.899999999999999" customHeight="1">
      <c r="A35" s="132" t="s">
        <v>365</v>
      </c>
      <c r="B35" s="132" t="s">
        <v>411</v>
      </c>
      <c r="C35" s="132" t="s">
        <v>412</v>
      </c>
      <c r="D35" s="129">
        <v>32</v>
      </c>
      <c r="E35" s="129">
        <v>20</v>
      </c>
      <c r="F35" s="129">
        <v>18</v>
      </c>
      <c r="G35" s="129">
        <v>22</v>
      </c>
      <c r="H35" s="134">
        <f t="shared" si="5"/>
        <v>31.04</v>
      </c>
      <c r="I35" s="134">
        <f t="shared" si="6"/>
        <v>19.600000000000001</v>
      </c>
      <c r="J35" s="134">
        <f t="shared" si="7"/>
        <v>17.73</v>
      </c>
      <c r="K35" s="134">
        <f t="shared" si="8"/>
        <v>30.4192</v>
      </c>
      <c r="L35" s="134">
        <f t="shared" si="9"/>
        <v>19.306000000000001</v>
      </c>
    </row>
    <row r="36" spans="1:12" s="127" customFormat="1" ht="19.899999999999999" customHeight="1">
      <c r="A36" s="132" t="s">
        <v>365</v>
      </c>
      <c r="B36" s="132" t="s">
        <v>428</v>
      </c>
      <c r="C36" s="132" t="s">
        <v>429</v>
      </c>
      <c r="D36" s="129">
        <v>13</v>
      </c>
      <c r="E36" s="129">
        <v>19</v>
      </c>
      <c r="F36" s="129">
        <v>22</v>
      </c>
      <c r="G36" s="129">
        <v>8</v>
      </c>
      <c r="H36" s="134">
        <f t="shared" si="5"/>
        <v>12.61</v>
      </c>
      <c r="I36" s="134">
        <f t="shared" si="6"/>
        <v>18.62</v>
      </c>
      <c r="J36" s="134">
        <f t="shared" si="7"/>
        <v>21.669999999999998</v>
      </c>
      <c r="K36" s="134">
        <f t="shared" si="8"/>
        <v>12.357799999999999</v>
      </c>
      <c r="L36" s="134">
        <f t="shared" si="9"/>
        <v>18.340700000000002</v>
      </c>
    </row>
    <row r="37" spans="1:12" s="127" customFormat="1" ht="19.899999999999999" customHeight="1">
      <c r="A37" s="132" t="s">
        <v>367</v>
      </c>
      <c r="B37" s="132" t="s">
        <v>419</v>
      </c>
      <c r="C37" s="132" t="s">
        <v>420</v>
      </c>
      <c r="D37" s="129">
        <v>39</v>
      </c>
      <c r="E37" s="129">
        <v>48</v>
      </c>
      <c r="F37" s="129">
        <v>43</v>
      </c>
      <c r="G37" s="129">
        <v>24</v>
      </c>
      <c r="H37" s="134">
        <f t="shared" si="5"/>
        <v>37.83</v>
      </c>
      <c r="I37" s="134">
        <f t="shared" si="6"/>
        <v>47.04</v>
      </c>
      <c r="J37" s="134">
        <f t="shared" si="7"/>
        <v>42.354999999999997</v>
      </c>
      <c r="K37" s="134">
        <f t="shared" si="8"/>
        <v>37.073399999999999</v>
      </c>
      <c r="L37" s="134">
        <f t="shared" si="9"/>
        <v>46.334399999999995</v>
      </c>
    </row>
    <row r="38" spans="1:12" s="127" customFormat="1" ht="19.899999999999999" customHeight="1">
      <c r="A38" s="132" t="s">
        <v>359</v>
      </c>
      <c r="B38" s="132" t="s">
        <v>390</v>
      </c>
      <c r="C38" s="132" t="s">
        <v>391</v>
      </c>
      <c r="D38" s="129">
        <v>278</v>
      </c>
      <c r="E38" s="129">
        <v>284</v>
      </c>
      <c r="F38" s="129">
        <v>240</v>
      </c>
      <c r="G38" s="129">
        <v>228</v>
      </c>
      <c r="H38" s="134">
        <f t="shared" si="5"/>
        <v>269.65999999999997</v>
      </c>
      <c r="I38" s="134">
        <f t="shared" si="6"/>
        <v>278.32</v>
      </c>
      <c r="J38" s="134">
        <f t="shared" si="7"/>
        <v>236.4</v>
      </c>
      <c r="K38" s="134">
        <f t="shared" si="8"/>
        <v>264.26679999999999</v>
      </c>
      <c r="L38" s="134">
        <f t="shared" si="9"/>
        <v>274.14519999999999</v>
      </c>
    </row>
    <row r="39" spans="1:12" s="127" customFormat="1" ht="19.899999999999999" customHeight="1">
      <c r="A39" s="132" t="s">
        <v>359</v>
      </c>
      <c r="B39" s="132" t="s">
        <v>390</v>
      </c>
      <c r="C39" s="132" t="s">
        <v>391</v>
      </c>
      <c r="D39" s="129">
        <v>259</v>
      </c>
      <c r="E39" s="129">
        <v>291</v>
      </c>
      <c r="F39" s="129">
        <v>204</v>
      </c>
      <c r="G39" s="129">
        <v>203</v>
      </c>
      <c r="H39" s="134">
        <f t="shared" si="5"/>
        <v>251.23</v>
      </c>
      <c r="I39" s="134">
        <f t="shared" si="6"/>
        <v>285.18</v>
      </c>
      <c r="J39" s="134">
        <f t="shared" si="7"/>
        <v>200.94</v>
      </c>
      <c r="K39" s="134">
        <f t="shared" si="8"/>
        <v>246.2054</v>
      </c>
      <c r="L39" s="134">
        <f t="shared" si="9"/>
        <v>280.90230000000003</v>
      </c>
    </row>
    <row r="40" spans="1:12" ht="19.899999999999999" customHeight="1">
      <c r="A40" s="132" t="s">
        <v>358</v>
      </c>
      <c r="B40" s="132" t="s">
        <v>388</v>
      </c>
      <c r="C40" s="132" t="s">
        <v>389</v>
      </c>
      <c r="D40" s="129">
        <v>268</v>
      </c>
      <c r="E40" s="129">
        <v>260</v>
      </c>
      <c r="F40" s="129">
        <v>235</v>
      </c>
      <c r="G40" s="129">
        <v>242</v>
      </c>
      <c r="H40" s="134">
        <f t="shared" si="5"/>
        <v>259.95999999999998</v>
      </c>
      <c r="I40" s="134">
        <f t="shared" si="6"/>
        <v>254.79999999999998</v>
      </c>
      <c r="J40" s="134">
        <f t="shared" si="7"/>
        <v>231.47499999999999</v>
      </c>
      <c r="K40" s="134">
        <f t="shared" si="8"/>
        <v>254.76079999999999</v>
      </c>
      <c r="L40" s="134">
        <f t="shared" si="9"/>
        <v>250.97799999999998</v>
      </c>
    </row>
    <row r="41" spans="1:12" ht="19.899999999999999" customHeight="1">
      <c r="A41" s="132" t="s">
        <v>358</v>
      </c>
      <c r="B41" s="132" t="s">
        <v>388</v>
      </c>
      <c r="C41" s="132" t="s">
        <v>389</v>
      </c>
      <c r="D41" s="129">
        <v>200</v>
      </c>
      <c r="E41" s="129">
        <v>229</v>
      </c>
      <c r="F41" s="129">
        <v>219</v>
      </c>
      <c r="G41" s="129">
        <v>195</v>
      </c>
      <c r="H41" s="134">
        <f t="shared" si="5"/>
        <v>194</v>
      </c>
      <c r="I41" s="134">
        <f t="shared" si="6"/>
        <v>224.42</v>
      </c>
      <c r="J41" s="134">
        <f t="shared" si="7"/>
        <v>215.715</v>
      </c>
      <c r="K41" s="134">
        <f t="shared" si="8"/>
        <v>190.12</v>
      </c>
      <c r="L41" s="134">
        <f t="shared" si="9"/>
        <v>221.05369999999999</v>
      </c>
    </row>
    <row r="42" spans="1:12" ht="19.899999999999999" customHeight="1">
      <c r="A42" s="132" t="s">
        <v>358</v>
      </c>
      <c r="B42" s="132" t="s">
        <v>396</v>
      </c>
      <c r="C42" s="132" t="s">
        <v>397</v>
      </c>
      <c r="D42" s="129">
        <v>73</v>
      </c>
      <c r="E42" s="129">
        <v>178</v>
      </c>
      <c r="F42" s="129">
        <v>117</v>
      </c>
      <c r="G42" s="129">
        <v>106</v>
      </c>
      <c r="H42" s="134">
        <f t="shared" si="5"/>
        <v>70.81</v>
      </c>
      <c r="I42" s="134">
        <f t="shared" si="6"/>
        <v>174.44</v>
      </c>
      <c r="J42" s="134">
        <f t="shared" si="7"/>
        <v>115.245</v>
      </c>
      <c r="K42" s="134">
        <f t="shared" si="8"/>
        <v>69.393799999999999</v>
      </c>
      <c r="L42" s="134">
        <f t="shared" si="9"/>
        <v>171.82339999999999</v>
      </c>
    </row>
    <row r="43" spans="1:12" ht="19.899999999999999" customHeight="1">
      <c r="A43" s="132" t="s">
        <v>358</v>
      </c>
      <c r="B43" s="132" t="s">
        <v>396</v>
      </c>
      <c r="C43" s="132" t="s">
        <v>397</v>
      </c>
      <c r="D43" s="129">
        <v>350</v>
      </c>
      <c r="E43" s="129">
        <v>314</v>
      </c>
      <c r="F43" s="129">
        <v>271</v>
      </c>
      <c r="G43" s="129">
        <v>247</v>
      </c>
      <c r="H43" s="134">
        <f t="shared" si="5"/>
        <v>339.5</v>
      </c>
      <c r="I43" s="134">
        <f t="shared" si="6"/>
        <v>307.71999999999997</v>
      </c>
      <c r="J43" s="134">
        <f t="shared" si="7"/>
        <v>266.935</v>
      </c>
      <c r="K43" s="134">
        <f t="shared" si="8"/>
        <v>332.71</v>
      </c>
      <c r="L43" s="134">
        <f t="shared" si="9"/>
        <v>303.10419999999999</v>
      </c>
    </row>
    <row r="44" spans="1:12" ht="19.899999999999999" customHeight="1">
      <c r="A44" s="132" t="s">
        <v>358</v>
      </c>
      <c r="B44" s="132" t="s">
        <v>415</v>
      </c>
      <c r="C44" s="132" t="s">
        <v>416</v>
      </c>
      <c r="D44" s="129">
        <v>145</v>
      </c>
      <c r="E44" s="129">
        <v>168</v>
      </c>
      <c r="F44" s="129">
        <v>177</v>
      </c>
      <c r="G44" s="129">
        <v>189</v>
      </c>
      <c r="H44" s="134">
        <f t="shared" si="5"/>
        <v>140.65</v>
      </c>
      <c r="I44" s="134">
        <f t="shared" si="6"/>
        <v>164.64</v>
      </c>
      <c r="J44" s="134">
        <f t="shared" si="7"/>
        <v>174.345</v>
      </c>
      <c r="K44" s="134">
        <f t="shared" si="8"/>
        <v>137.83699999999999</v>
      </c>
      <c r="L44" s="134">
        <f t="shared" si="9"/>
        <v>162.17039999999997</v>
      </c>
    </row>
    <row r="45" spans="1:12" ht="19.899999999999999" customHeight="1">
      <c r="A45" s="132" t="s">
        <v>361</v>
      </c>
      <c r="B45" s="132" t="s">
        <v>394</v>
      </c>
      <c r="C45" s="132" t="s">
        <v>395</v>
      </c>
      <c r="D45" s="129">
        <v>244</v>
      </c>
      <c r="E45" s="129">
        <v>239</v>
      </c>
      <c r="F45" s="129">
        <v>215</v>
      </c>
      <c r="G45" s="129">
        <v>188</v>
      </c>
      <c r="H45" s="134">
        <f t="shared" si="5"/>
        <v>236.68</v>
      </c>
      <c r="I45" s="134">
        <f t="shared" si="6"/>
        <v>234.22</v>
      </c>
      <c r="J45" s="134">
        <f t="shared" si="7"/>
        <v>211.77500000000001</v>
      </c>
      <c r="K45" s="134">
        <f t="shared" si="8"/>
        <v>231.94640000000001</v>
      </c>
      <c r="L45" s="134">
        <f t="shared" si="9"/>
        <v>230.70669999999998</v>
      </c>
    </row>
    <row r="46" spans="1:12" ht="19.899999999999999" customHeight="1">
      <c r="A46" s="132" t="s">
        <v>361</v>
      </c>
      <c r="B46" s="132" t="s">
        <v>394</v>
      </c>
      <c r="C46" s="132" t="s">
        <v>395</v>
      </c>
      <c r="D46" s="129">
        <v>122</v>
      </c>
      <c r="E46" s="129">
        <v>173</v>
      </c>
      <c r="F46" s="129">
        <v>93</v>
      </c>
      <c r="G46" s="129">
        <v>104</v>
      </c>
      <c r="H46" s="134">
        <f t="shared" si="5"/>
        <v>118.34</v>
      </c>
      <c r="I46" s="134">
        <f t="shared" si="6"/>
        <v>169.54</v>
      </c>
      <c r="J46" s="134">
        <f t="shared" si="7"/>
        <v>91.605000000000004</v>
      </c>
      <c r="K46" s="134">
        <f t="shared" si="8"/>
        <v>115.97320000000001</v>
      </c>
      <c r="L46" s="134">
        <f t="shared" si="9"/>
        <v>166.99689999999998</v>
      </c>
    </row>
    <row r="47" spans="1:12" ht="19.899999999999999" customHeight="1">
      <c r="A47" s="132" t="s">
        <v>263</v>
      </c>
      <c r="B47" s="132" t="s">
        <v>270</v>
      </c>
      <c r="C47" s="132" t="s">
        <v>281</v>
      </c>
      <c r="D47" s="129">
        <v>86</v>
      </c>
      <c r="E47" s="129">
        <v>141</v>
      </c>
      <c r="F47" s="129">
        <v>89</v>
      </c>
      <c r="G47" s="129">
        <v>78</v>
      </c>
      <c r="H47" s="134">
        <v>83.42</v>
      </c>
      <c r="I47" s="134">
        <v>138.18</v>
      </c>
      <c r="J47" s="134">
        <v>87.664999999999992</v>
      </c>
      <c r="K47" s="134">
        <v>81.751599999999996</v>
      </c>
      <c r="L47" s="134">
        <v>136.10730000000001</v>
      </c>
    </row>
    <row r="48" spans="1:12" ht="19.899999999999999" customHeight="1">
      <c r="A48" s="132" t="s">
        <v>263</v>
      </c>
      <c r="B48" s="132" t="s">
        <v>270</v>
      </c>
      <c r="C48" s="132" t="s">
        <v>281</v>
      </c>
      <c r="D48" s="129">
        <v>190</v>
      </c>
      <c r="E48" s="129">
        <v>188</v>
      </c>
      <c r="F48" s="129">
        <v>142</v>
      </c>
      <c r="G48" s="129">
        <v>157</v>
      </c>
      <c r="H48" s="134">
        <f t="shared" ref="H48:H79" si="10">D48*0.97</f>
        <v>184.29999999999998</v>
      </c>
      <c r="I48" s="134">
        <f t="shared" ref="I48:I79" si="11">E48*0.98</f>
        <v>184.24</v>
      </c>
      <c r="J48" s="134">
        <f t="shared" ref="J48:J79" si="12">F48*0.985</f>
        <v>139.87</v>
      </c>
      <c r="K48" s="134">
        <f t="shared" ref="K48:K79" si="13">H48*0.98</f>
        <v>180.61399999999998</v>
      </c>
      <c r="L48" s="134">
        <f t="shared" ref="L48:L79" si="14">I48*0.985</f>
        <v>181.47640000000001</v>
      </c>
    </row>
    <row r="49" spans="1:12" ht="19.899999999999999" customHeight="1">
      <c r="A49" s="132" t="s">
        <v>263</v>
      </c>
      <c r="B49" s="132" t="s">
        <v>316</v>
      </c>
      <c r="C49" s="132" t="s">
        <v>343</v>
      </c>
      <c r="D49" s="129">
        <v>70</v>
      </c>
      <c r="E49" s="129">
        <v>62</v>
      </c>
      <c r="F49" s="129">
        <v>50</v>
      </c>
      <c r="G49" s="129">
        <v>44</v>
      </c>
      <c r="H49" s="134">
        <f t="shared" si="10"/>
        <v>67.899999999999991</v>
      </c>
      <c r="I49" s="134">
        <f t="shared" si="11"/>
        <v>60.76</v>
      </c>
      <c r="J49" s="134">
        <f t="shared" si="12"/>
        <v>49.25</v>
      </c>
      <c r="K49" s="134">
        <f t="shared" si="13"/>
        <v>66.541999999999987</v>
      </c>
      <c r="L49" s="134">
        <f t="shared" si="14"/>
        <v>59.848599999999998</v>
      </c>
    </row>
    <row r="50" spans="1:12" ht="19.899999999999999" customHeight="1">
      <c r="A50" s="132" t="s">
        <v>263</v>
      </c>
      <c r="B50" s="132" t="s">
        <v>327</v>
      </c>
      <c r="C50" s="132" t="s">
        <v>352</v>
      </c>
      <c r="D50" s="129">
        <v>110</v>
      </c>
      <c r="E50" s="129">
        <v>113</v>
      </c>
      <c r="F50" s="129">
        <v>113</v>
      </c>
      <c r="G50" s="129">
        <v>113</v>
      </c>
      <c r="H50" s="134">
        <f t="shared" si="10"/>
        <v>106.7</v>
      </c>
      <c r="I50" s="134">
        <f t="shared" si="11"/>
        <v>110.74</v>
      </c>
      <c r="J50" s="134">
        <f t="shared" si="12"/>
        <v>111.30499999999999</v>
      </c>
      <c r="K50" s="134">
        <f t="shared" si="13"/>
        <v>104.566</v>
      </c>
      <c r="L50" s="134">
        <f t="shared" si="14"/>
        <v>109.07889999999999</v>
      </c>
    </row>
    <row r="51" spans="1:12" ht="19.899999999999999" customHeight="1">
      <c r="A51" s="132" t="s">
        <v>357</v>
      </c>
      <c r="B51" s="132" t="s">
        <v>386</v>
      </c>
      <c r="C51" s="132" t="s">
        <v>387</v>
      </c>
      <c r="D51" s="129">
        <v>180</v>
      </c>
      <c r="E51" s="129">
        <v>219</v>
      </c>
      <c r="F51" s="129">
        <v>219</v>
      </c>
      <c r="G51" s="129">
        <v>183</v>
      </c>
      <c r="H51" s="134">
        <f t="shared" si="10"/>
        <v>174.6</v>
      </c>
      <c r="I51" s="134">
        <f t="shared" si="11"/>
        <v>214.62</v>
      </c>
      <c r="J51" s="134">
        <f t="shared" si="12"/>
        <v>215.715</v>
      </c>
      <c r="K51" s="134">
        <f t="shared" si="13"/>
        <v>171.108</v>
      </c>
      <c r="L51" s="134">
        <f t="shared" si="14"/>
        <v>211.4007</v>
      </c>
    </row>
    <row r="52" spans="1:12" ht="19.899999999999999" customHeight="1">
      <c r="A52" s="132" t="s">
        <v>357</v>
      </c>
      <c r="B52" s="132" t="s">
        <v>386</v>
      </c>
      <c r="C52" s="132" t="s">
        <v>387</v>
      </c>
      <c r="D52" s="129">
        <v>264</v>
      </c>
      <c r="E52" s="129">
        <v>277</v>
      </c>
      <c r="F52" s="129">
        <v>262</v>
      </c>
      <c r="G52" s="129">
        <v>260</v>
      </c>
      <c r="H52" s="134">
        <f t="shared" si="10"/>
        <v>256.08</v>
      </c>
      <c r="I52" s="134">
        <f t="shared" si="11"/>
        <v>271.45999999999998</v>
      </c>
      <c r="J52" s="134">
        <f t="shared" si="12"/>
        <v>258.07</v>
      </c>
      <c r="K52" s="134">
        <f t="shared" si="13"/>
        <v>250.95839999999998</v>
      </c>
      <c r="L52" s="134">
        <f t="shared" si="14"/>
        <v>267.38809999999995</v>
      </c>
    </row>
    <row r="53" spans="1:12" ht="19.899999999999999" customHeight="1">
      <c r="A53" s="132" t="s">
        <v>149</v>
      </c>
      <c r="B53" s="132" t="s">
        <v>406</v>
      </c>
      <c r="C53" s="132" t="s">
        <v>243</v>
      </c>
      <c r="D53" s="129">
        <v>236</v>
      </c>
      <c r="E53" s="129">
        <v>250</v>
      </c>
      <c r="F53" s="129">
        <v>252</v>
      </c>
      <c r="G53" s="129">
        <v>247</v>
      </c>
      <c r="H53" s="134">
        <f t="shared" si="10"/>
        <v>228.92</v>
      </c>
      <c r="I53" s="134">
        <f t="shared" si="11"/>
        <v>245</v>
      </c>
      <c r="J53" s="134">
        <f t="shared" si="12"/>
        <v>248.22</v>
      </c>
      <c r="K53" s="134">
        <f t="shared" si="13"/>
        <v>224.34159999999997</v>
      </c>
      <c r="L53" s="134">
        <f t="shared" si="14"/>
        <v>241.32499999999999</v>
      </c>
    </row>
    <row r="54" spans="1:12" ht="19.899999999999999" customHeight="1">
      <c r="A54" s="132" t="s">
        <v>149</v>
      </c>
      <c r="B54" s="132" t="s">
        <v>407</v>
      </c>
      <c r="C54" s="132" t="s">
        <v>408</v>
      </c>
      <c r="D54" s="129">
        <v>35</v>
      </c>
      <c r="E54" s="129">
        <v>25</v>
      </c>
      <c r="F54" s="129">
        <v>36</v>
      </c>
      <c r="G54" s="129">
        <v>46</v>
      </c>
      <c r="H54" s="134">
        <f t="shared" si="10"/>
        <v>33.949999999999996</v>
      </c>
      <c r="I54" s="134">
        <f t="shared" si="11"/>
        <v>24.5</v>
      </c>
      <c r="J54" s="134">
        <f t="shared" si="12"/>
        <v>35.46</v>
      </c>
      <c r="K54" s="134">
        <f t="shared" si="13"/>
        <v>33.270999999999994</v>
      </c>
      <c r="L54" s="134">
        <f t="shared" si="14"/>
        <v>24.1325</v>
      </c>
    </row>
    <row r="55" spans="1:12" ht="19.899999999999999" customHeight="1">
      <c r="A55" s="132" t="s">
        <v>149</v>
      </c>
      <c r="B55" s="132" t="s">
        <v>433</v>
      </c>
      <c r="C55" s="132" t="s">
        <v>434</v>
      </c>
      <c r="D55" s="129">
        <v>15</v>
      </c>
      <c r="E55" s="129">
        <v>23</v>
      </c>
      <c r="F55" s="129">
        <v>18</v>
      </c>
      <c r="G55" s="129">
        <v>22</v>
      </c>
      <c r="H55" s="134">
        <f t="shared" si="10"/>
        <v>14.549999999999999</v>
      </c>
      <c r="I55" s="134">
        <f t="shared" si="11"/>
        <v>22.54</v>
      </c>
      <c r="J55" s="134">
        <f t="shared" si="12"/>
        <v>17.73</v>
      </c>
      <c r="K55" s="134">
        <f t="shared" si="13"/>
        <v>14.258999999999999</v>
      </c>
      <c r="L55" s="134">
        <f t="shared" si="14"/>
        <v>22.201899999999998</v>
      </c>
    </row>
    <row r="56" spans="1:12" ht="19.899999999999999" customHeight="1">
      <c r="A56" s="132" t="s">
        <v>297</v>
      </c>
      <c r="B56" s="132" t="s">
        <v>314</v>
      </c>
      <c r="C56" s="132" t="s">
        <v>341</v>
      </c>
      <c r="D56" s="129">
        <v>68</v>
      </c>
      <c r="E56" s="129">
        <v>63</v>
      </c>
      <c r="F56" s="129">
        <v>36</v>
      </c>
      <c r="G56" s="129">
        <v>48</v>
      </c>
      <c r="H56" s="134">
        <f t="shared" si="10"/>
        <v>65.959999999999994</v>
      </c>
      <c r="I56" s="134">
        <f t="shared" si="11"/>
        <v>61.74</v>
      </c>
      <c r="J56" s="134">
        <f t="shared" si="12"/>
        <v>35.46</v>
      </c>
      <c r="K56" s="134">
        <f t="shared" si="13"/>
        <v>64.640799999999999</v>
      </c>
      <c r="L56" s="134">
        <f t="shared" si="14"/>
        <v>60.813900000000004</v>
      </c>
    </row>
    <row r="57" spans="1:12" ht="19.899999999999999" customHeight="1">
      <c r="A57" s="132" t="s">
        <v>268</v>
      </c>
      <c r="B57" s="132" t="s">
        <v>279</v>
      </c>
      <c r="C57" s="132" t="s">
        <v>289</v>
      </c>
      <c r="D57" s="129">
        <v>96</v>
      </c>
      <c r="E57" s="129">
        <v>135</v>
      </c>
      <c r="F57" s="129">
        <v>100</v>
      </c>
      <c r="G57" s="129">
        <v>96</v>
      </c>
      <c r="H57" s="134">
        <f t="shared" si="10"/>
        <v>93.12</v>
      </c>
      <c r="I57" s="134">
        <f t="shared" si="11"/>
        <v>132.30000000000001</v>
      </c>
      <c r="J57" s="134">
        <f t="shared" si="12"/>
        <v>98.5</v>
      </c>
      <c r="K57" s="134">
        <f t="shared" si="13"/>
        <v>91.257599999999996</v>
      </c>
      <c r="L57" s="134">
        <f t="shared" si="14"/>
        <v>130.31550000000001</v>
      </c>
    </row>
    <row r="58" spans="1:12" ht="19.899999999999999" customHeight="1">
      <c r="A58" s="132" t="s">
        <v>268</v>
      </c>
      <c r="B58" s="132" t="s">
        <v>279</v>
      </c>
      <c r="C58" s="132" t="s">
        <v>289</v>
      </c>
      <c r="D58" s="129">
        <v>131</v>
      </c>
      <c r="E58" s="129">
        <v>146</v>
      </c>
      <c r="F58" s="129">
        <v>168</v>
      </c>
      <c r="G58" s="129">
        <v>162</v>
      </c>
      <c r="H58" s="134">
        <f t="shared" si="10"/>
        <v>127.07</v>
      </c>
      <c r="I58" s="134">
        <f t="shared" si="11"/>
        <v>143.07999999999998</v>
      </c>
      <c r="J58" s="134">
        <f t="shared" si="12"/>
        <v>165.48</v>
      </c>
      <c r="K58" s="134">
        <f t="shared" si="13"/>
        <v>124.5286</v>
      </c>
      <c r="L58" s="134">
        <f t="shared" si="14"/>
        <v>140.93379999999999</v>
      </c>
    </row>
    <row r="59" spans="1:12" ht="19.899999999999999" customHeight="1">
      <c r="A59" s="132" t="s">
        <v>268</v>
      </c>
      <c r="B59" s="132" t="s">
        <v>307</v>
      </c>
      <c r="C59" s="132" t="s">
        <v>335</v>
      </c>
      <c r="D59" s="129">
        <v>91</v>
      </c>
      <c r="E59" s="129">
        <v>93</v>
      </c>
      <c r="F59" s="129">
        <v>94</v>
      </c>
      <c r="G59" s="129">
        <v>88</v>
      </c>
      <c r="H59" s="134">
        <f t="shared" si="10"/>
        <v>88.27</v>
      </c>
      <c r="I59" s="134">
        <f t="shared" si="11"/>
        <v>91.14</v>
      </c>
      <c r="J59" s="134">
        <f t="shared" si="12"/>
        <v>92.59</v>
      </c>
      <c r="K59" s="134">
        <f t="shared" si="13"/>
        <v>86.504599999999996</v>
      </c>
      <c r="L59" s="134">
        <f t="shared" si="14"/>
        <v>89.772899999999993</v>
      </c>
    </row>
    <row r="60" spans="1:12" ht="19.899999999999999" customHeight="1">
      <c r="A60" s="132" t="s">
        <v>268</v>
      </c>
      <c r="B60" s="132" t="s">
        <v>310</v>
      </c>
      <c r="C60" s="132" t="s">
        <v>338</v>
      </c>
      <c r="D60" s="129">
        <v>51</v>
      </c>
      <c r="E60" s="129">
        <v>75</v>
      </c>
      <c r="F60" s="129">
        <v>57</v>
      </c>
      <c r="G60" s="129">
        <v>76</v>
      </c>
      <c r="H60" s="134">
        <f t="shared" si="10"/>
        <v>49.47</v>
      </c>
      <c r="I60" s="134">
        <f t="shared" si="11"/>
        <v>73.5</v>
      </c>
      <c r="J60" s="134">
        <f t="shared" si="12"/>
        <v>56.144999999999996</v>
      </c>
      <c r="K60" s="134">
        <f t="shared" si="13"/>
        <v>48.480599999999995</v>
      </c>
      <c r="L60" s="134">
        <f t="shared" si="14"/>
        <v>72.397499999999994</v>
      </c>
    </row>
    <row r="61" spans="1:12" ht="19.899999999999999" customHeight="1">
      <c r="A61" s="132" t="s">
        <v>268</v>
      </c>
      <c r="B61" s="132" t="s">
        <v>323</v>
      </c>
      <c r="C61" s="132" t="s">
        <v>348</v>
      </c>
      <c r="D61" s="129">
        <v>37</v>
      </c>
      <c r="E61" s="129">
        <v>27</v>
      </c>
      <c r="F61" s="129">
        <v>32</v>
      </c>
      <c r="G61" s="129">
        <v>29</v>
      </c>
      <c r="H61" s="134">
        <f t="shared" si="10"/>
        <v>35.89</v>
      </c>
      <c r="I61" s="134">
        <f t="shared" si="11"/>
        <v>26.46</v>
      </c>
      <c r="J61" s="134">
        <f t="shared" si="12"/>
        <v>31.52</v>
      </c>
      <c r="K61" s="134">
        <f t="shared" si="13"/>
        <v>35.172199999999997</v>
      </c>
      <c r="L61" s="134">
        <f t="shared" si="14"/>
        <v>26.063100000000002</v>
      </c>
    </row>
    <row r="62" spans="1:12" ht="19.899999999999999" customHeight="1">
      <c r="A62" s="132" t="s">
        <v>268</v>
      </c>
      <c r="B62" s="132" t="s">
        <v>324</v>
      </c>
      <c r="C62" s="132" t="s">
        <v>349</v>
      </c>
      <c r="D62" s="129">
        <v>3</v>
      </c>
      <c r="E62" s="129">
        <v>12</v>
      </c>
      <c r="F62" s="129">
        <v>9</v>
      </c>
      <c r="G62" s="129">
        <v>11</v>
      </c>
      <c r="H62" s="134">
        <f t="shared" si="10"/>
        <v>2.91</v>
      </c>
      <c r="I62" s="134">
        <f t="shared" si="11"/>
        <v>11.76</v>
      </c>
      <c r="J62" s="134">
        <f t="shared" si="12"/>
        <v>8.8650000000000002</v>
      </c>
      <c r="K62" s="134">
        <f t="shared" si="13"/>
        <v>2.8517999999999999</v>
      </c>
      <c r="L62" s="134">
        <f t="shared" si="14"/>
        <v>11.583599999999999</v>
      </c>
    </row>
    <row r="63" spans="1:12" ht="19.899999999999999" customHeight="1">
      <c r="A63" s="132" t="s">
        <v>152</v>
      </c>
      <c r="B63" s="132" t="s">
        <v>305</v>
      </c>
      <c r="C63" s="132" t="s">
        <v>334</v>
      </c>
      <c r="D63" s="129">
        <v>36</v>
      </c>
      <c r="E63" s="129">
        <v>43</v>
      </c>
      <c r="F63" s="129">
        <v>50</v>
      </c>
      <c r="G63" s="129">
        <v>21</v>
      </c>
      <c r="H63" s="134">
        <f t="shared" si="10"/>
        <v>34.92</v>
      </c>
      <c r="I63" s="134">
        <f t="shared" si="11"/>
        <v>42.14</v>
      </c>
      <c r="J63" s="134">
        <f t="shared" si="12"/>
        <v>49.25</v>
      </c>
      <c r="K63" s="134">
        <f t="shared" si="13"/>
        <v>34.221600000000002</v>
      </c>
      <c r="L63" s="134">
        <f t="shared" si="14"/>
        <v>41.507899999999999</v>
      </c>
    </row>
    <row r="64" spans="1:12" ht="19.899999999999999" customHeight="1">
      <c r="A64" s="132" t="s">
        <v>152</v>
      </c>
      <c r="B64" s="132" t="s">
        <v>321</v>
      </c>
      <c r="C64" s="132" t="s">
        <v>199</v>
      </c>
      <c r="D64" s="129">
        <v>35</v>
      </c>
      <c r="E64" s="129">
        <v>24</v>
      </c>
      <c r="F64" s="129">
        <v>29</v>
      </c>
      <c r="G64" s="129">
        <v>32</v>
      </c>
      <c r="H64" s="134">
        <f t="shared" si="10"/>
        <v>33.949999999999996</v>
      </c>
      <c r="I64" s="134">
        <f t="shared" si="11"/>
        <v>23.52</v>
      </c>
      <c r="J64" s="134">
        <f t="shared" si="12"/>
        <v>28.565000000000001</v>
      </c>
      <c r="K64" s="134">
        <f t="shared" si="13"/>
        <v>33.270999999999994</v>
      </c>
      <c r="L64" s="134">
        <f t="shared" si="14"/>
        <v>23.167199999999998</v>
      </c>
    </row>
    <row r="65" spans="1:12" ht="19.899999999999999" customHeight="1">
      <c r="A65" s="132" t="s">
        <v>369</v>
      </c>
      <c r="B65" s="132" t="s">
        <v>424</v>
      </c>
      <c r="C65" s="132" t="s">
        <v>425</v>
      </c>
      <c r="D65" s="129">
        <v>47</v>
      </c>
      <c r="E65" s="129">
        <v>71</v>
      </c>
      <c r="F65" s="129">
        <v>49</v>
      </c>
      <c r="G65" s="129">
        <v>37</v>
      </c>
      <c r="H65" s="134">
        <f t="shared" si="10"/>
        <v>45.589999999999996</v>
      </c>
      <c r="I65" s="134">
        <f t="shared" si="11"/>
        <v>69.58</v>
      </c>
      <c r="J65" s="134">
        <f t="shared" si="12"/>
        <v>48.265000000000001</v>
      </c>
      <c r="K65" s="134">
        <f t="shared" si="13"/>
        <v>44.678199999999997</v>
      </c>
      <c r="L65" s="134">
        <f t="shared" si="14"/>
        <v>68.536299999999997</v>
      </c>
    </row>
    <row r="66" spans="1:12" ht="19.899999999999999" customHeight="1">
      <c r="A66" s="132" t="s">
        <v>363</v>
      </c>
      <c r="B66" s="132" t="s">
        <v>400</v>
      </c>
      <c r="C66" s="132" t="s">
        <v>401</v>
      </c>
      <c r="D66" s="129">
        <v>79</v>
      </c>
      <c r="E66" s="129">
        <v>102</v>
      </c>
      <c r="F66" s="129">
        <v>77</v>
      </c>
      <c r="G66" s="129">
        <v>68</v>
      </c>
      <c r="H66" s="134">
        <f t="shared" si="10"/>
        <v>76.63</v>
      </c>
      <c r="I66" s="134">
        <f t="shared" si="11"/>
        <v>99.96</v>
      </c>
      <c r="J66" s="134">
        <f t="shared" si="12"/>
        <v>75.844999999999999</v>
      </c>
      <c r="K66" s="134">
        <f t="shared" si="13"/>
        <v>75.097399999999993</v>
      </c>
      <c r="L66" s="134">
        <f t="shared" si="14"/>
        <v>98.460599999999999</v>
      </c>
    </row>
    <row r="67" spans="1:12" ht="19.899999999999999" customHeight="1">
      <c r="A67" s="132" t="s">
        <v>363</v>
      </c>
      <c r="B67" s="132" t="s">
        <v>400</v>
      </c>
      <c r="C67" s="132" t="s">
        <v>401</v>
      </c>
      <c r="D67" s="129">
        <v>164</v>
      </c>
      <c r="E67" s="129">
        <v>124</v>
      </c>
      <c r="F67" s="129">
        <v>110</v>
      </c>
      <c r="G67" s="129">
        <v>105</v>
      </c>
      <c r="H67" s="134">
        <f t="shared" si="10"/>
        <v>159.07999999999998</v>
      </c>
      <c r="I67" s="134">
        <f t="shared" si="11"/>
        <v>121.52</v>
      </c>
      <c r="J67" s="134">
        <f t="shared" si="12"/>
        <v>108.35</v>
      </c>
      <c r="K67" s="134">
        <f t="shared" si="13"/>
        <v>155.89839999999998</v>
      </c>
      <c r="L67" s="134">
        <f t="shared" si="14"/>
        <v>119.6972</v>
      </c>
    </row>
    <row r="68" spans="1:12" ht="19.899999999999999" customHeight="1">
      <c r="A68" s="132" t="s">
        <v>265</v>
      </c>
      <c r="B68" s="132" t="s">
        <v>272</v>
      </c>
      <c r="C68" s="132" t="s">
        <v>283</v>
      </c>
      <c r="D68" s="129">
        <v>270</v>
      </c>
      <c r="E68" s="129">
        <v>296</v>
      </c>
      <c r="F68" s="129">
        <v>299</v>
      </c>
      <c r="G68" s="129">
        <v>301</v>
      </c>
      <c r="H68" s="134">
        <f t="shared" si="10"/>
        <v>261.89999999999998</v>
      </c>
      <c r="I68" s="134">
        <f t="shared" si="11"/>
        <v>290.08</v>
      </c>
      <c r="J68" s="134">
        <f t="shared" si="12"/>
        <v>294.51499999999999</v>
      </c>
      <c r="K68" s="134">
        <f t="shared" si="13"/>
        <v>256.66199999999998</v>
      </c>
      <c r="L68" s="134">
        <f t="shared" si="14"/>
        <v>285.72879999999998</v>
      </c>
    </row>
    <row r="69" spans="1:12" ht="19.899999999999999" customHeight="1">
      <c r="A69" s="132" t="s">
        <v>265</v>
      </c>
      <c r="B69" s="132" t="s">
        <v>272</v>
      </c>
      <c r="C69" s="132" t="s">
        <v>283</v>
      </c>
      <c r="D69" s="129">
        <v>215</v>
      </c>
      <c r="E69" s="129">
        <v>217</v>
      </c>
      <c r="F69" s="129">
        <v>197</v>
      </c>
      <c r="G69" s="129">
        <v>202</v>
      </c>
      <c r="H69" s="134">
        <f t="shared" si="10"/>
        <v>208.54999999999998</v>
      </c>
      <c r="I69" s="134">
        <f t="shared" si="11"/>
        <v>212.66</v>
      </c>
      <c r="J69" s="134">
        <f t="shared" si="12"/>
        <v>194.04499999999999</v>
      </c>
      <c r="K69" s="134">
        <f t="shared" si="13"/>
        <v>204.37899999999999</v>
      </c>
      <c r="L69" s="134">
        <f t="shared" si="14"/>
        <v>209.4701</v>
      </c>
    </row>
    <row r="70" spans="1:12" ht="19.899999999999999" customHeight="1">
      <c r="A70" s="132" t="s">
        <v>265</v>
      </c>
      <c r="B70" s="132" t="s">
        <v>278</v>
      </c>
      <c r="C70" s="132" t="s">
        <v>288</v>
      </c>
      <c r="D70" s="129">
        <v>124</v>
      </c>
      <c r="E70" s="129">
        <v>83</v>
      </c>
      <c r="F70" s="129">
        <v>81</v>
      </c>
      <c r="G70" s="129">
        <v>109</v>
      </c>
      <c r="H70" s="134">
        <f t="shared" si="10"/>
        <v>120.28</v>
      </c>
      <c r="I70" s="134">
        <f t="shared" si="11"/>
        <v>81.34</v>
      </c>
      <c r="J70" s="134">
        <f t="shared" si="12"/>
        <v>79.784999999999997</v>
      </c>
      <c r="K70" s="134">
        <f t="shared" si="13"/>
        <v>117.87439999999999</v>
      </c>
      <c r="L70" s="134">
        <f t="shared" si="14"/>
        <v>80.119900000000001</v>
      </c>
    </row>
    <row r="71" spans="1:12" ht="19.899999999999999" customHeight="1">
      <c r="A71" s="132" t="s">
        <v>265</v>
      </c>
      <c r="B71" s="132" t="s">
        <v>278</v>
      </c>
      <c r="C71" s="132" t="s">
        <v>288</v>
      </c>
      <c r="D71" s="129">
        <v>0</v>
      </c>
      <c r="E71" s="129">
        <v>24</v>
      </c>
      <c r="F71" s="129">
        <v>18</v>
      </c>
      <c r="G71" s="129">
        <v>26</v>
      </c>
      <c r="H71" s="134">
        <f t="shared" si="10"/>
        <v>0</v>
      </c>
      <c r="I71" s="134">
        <f t="shared" si="11"/>
        <v>23.52</v>
      </c>
      <c r="J71" s="134">
        <f t="shared" si="12"/>
        <v>17.73</v>
      </c>
      <c r="K71" s="134">
        <f t="shared" si="13"/>
        <v>0</v>
      </c>
      <c r="L71" s="134">
        <f t="shared" si="14"/>
        <v>23.167199999999998</v>
      </c>
    </row>
    <row r="72" spans="1:12" ht="19.899999999999999" customHeight="1">
      <c r="A72" s="132" t="s">
        <v>265</v>
      </c>
      <c r="B72" s="132" t="s">
        <v>280</v>
      </c>
      <c r="C72" s="132" t="s">
        <v>290</v>
      </c>
      <c r="D72" s="129">
        <v>219</v>
      </c>
      <c r="E72" s="129">
        <v>218</v>
      </c>
      <c r="F72" s="129">
        <v>173</v>
      </c>
      <c r="G72" s="129">
        <v>176</v>
      </c>
      <c r="H72" s="134">
        <f t="shared" si="10"/>
        <v>212.43</v>
      </c>
      <c r="I72" s="134">
        <f t="shared" si="11"/>
        <v>213.64</v>
      </c>
      <c r="J72" s="134">
        <f t="shared" si="12"/>
        <v>170.405</v>
      </c>
      <c r="K72" s="134">
        <f t="shared" si="13"/>
        <v>208.1814</v>
      </c>
      <c r="L72" s="134">
        <f t="shared" si="14"/>
        <v>210.43539999999999</v>
      </c>
    </row>
    <row r="73" spans="1:12" ht="19.899999999999999" customHeight="1">
      <c r="A73" s="132" t="s">
        <v>265</v>
      </c>
      <c r="B73" s="132" t="s">
        <v>280</v>
      </c>
      <c r="C73" s="132" t="s">
        <v>290</v>
      </c>
      <c r="D73" s="129">
        <v>254</v>
      </c>
      <c r="E73" s="129">
        <v>266</v>
      </c>
      <c r="F73" s="129">
        <v>257</v>
      </c>
      <c r="G73" s="129">
        <v>268</v>
      </c>
      <c r="H73" s="134">
        <f t="shared" si="10"/>
        <v>246.38</v>
      </c>
      <c r="I73" s="134">
        <f t="shared" si="11"/>
        <v>260.68</v>
      </c>
      <c r="J73" s="134">
        <f t="shared" si="12"/>
        <v>253.14500000000001</v>
      </c>
      <c r="K73" s="134">
        <f t="shared" si="13"/>
        <v>241.45239999999998</v>
      </c>
      <c r="L73" s="134">
        <f t="shared" si="14"/>
        <v>256.76979999999998</v>
      </c>
    </row>
    <row r="74" spans="1:12" ht="19.899999999999999" customHeight="1">
      <c r="A74" s="132" t="s">
        <v>148</v>
      </c>
      <c r="B74" s="132" t="s">
        <v>273</v>
      </c>
      <c r="C74" s="132" t="s">
        <v>282</v>
      </c>
      <c r="D74" s="129">
        <v>368</v>
      </c>
      <c r="E74" s="129">
        <v>405</v>
      </c>
      <c r="F74" s="129">
        <v>386</v>
      </c>
      <c r="G74" s="129">
        <v>333</v>
      </c>
      <c r="H74" s="134">
        <f t="shared" si="10"/>
        <v>356.96</v>
      </c>
      <c r="I74" s="134">
        <f t="shared" si="11"/>
        <v>396.9</v>
      </c>
      <c r="J74" s="134">
        <f t="shared" si="12"/>
        <v>380.21</v>
      </c>
      <c r="K74" s="134">
        <f t="shared" si="13"/>
        <v>349.82079999999996</v>
      </c>
      <c r="L74" s="134">
        <f t="shared" si="14"/>
        <v>390.94649999999996</v>
      </c>
    </row>
    <row r="75" spans="1:12" ht="19.899999999999999" customHeight="1">
      <c r="A75" s="132" t="s">
        <v>148</v>
      </c>
      <c r="B75" s="132" t="s">
        <v>273</v>
      </c>
      <c r="C75" s="132" t="s">
        <v>282</v>
      </c>
      <c r="D75" s="129">
        <v>76</v>
      </c>
      <c r="E75" s="129">
        <v>177</v>
      </c>
      <c r="F75" s="129">
        <v>140</v>
      </c>
      <c r="G75" s="129">
        <v>161</v>
      </c>
      <c r="H75" s="134">
        <f t="shared" si="10"/>
        <v>73.72</v>
      </c>
      <c r="I75" s="134">
        <f t="shared" si="11"/>
        <v>173.46</v>
      </c>
      <c r="J75" s="134">
        <f t="shared" si="12"/>
        <v>137.9</v>
      </c>
      <c r="K75" s="134">
        <f t="shared" si="13"/>
        <v>72.245599999999996</v>
      </c>
      <c r="L75" s="134">
        <f t="shared" si="14"/>
        <v>170.85810000000001</v>
      </c>
    </row>
    <row r="76" spans="1:12" ht="19.899999999999999" customHeight="1">
      <c r="A76" s="132" t="s">
        <v>267</v>
      </c>
      <c r="B76" s="132" t="s">
        <v>277</v>
      </c>
      <c r="C76" s="132" t="s">
        <v>287</v>
      </c>
      <c r="D76" s="129">
        <v>78</v>
      </c>
      <c r="E76" s="129">
        <v>86</v>
      </c>
      <c r="F76" s="129">
        <v>56</v>
      </c>
      <c r="G76" s="129">
        <v>69</v>
      </c>
      <c r="H76" s="134">
        <f t="shared" si="10"/>
        <v>75.66</v>
      </c>
      <c r="I76" s="134">
        <f t="shared" si="11"/>
        <v>84.28</v>
      </c>
      <c r="J76" s="134">
        <f t="shared" si="12"/>
        <v>55.16</v>
      </c>
      <c r="K76" s="134">
        <f t="shared" si="13"/>
        <v>74.146799999999999</v>
      </c>
      <c r="L76" s="134">
        <f t="shared" si="14"/>
        <v>83.015799999999999</v>
      </c>
    </row>
    <row r="77" spans="1:12" ht="19.899999999999999" customHeight="1">
      <c r="A77" s="132" t="s">
        <v>291</v>
      </c>
      <c r="B77" s="132" t="s">
        <v>299</v>
      </c>
      <c r="C77" s="132" t="s">
        <v>328</v>
      </c>
      <c r="D77" s="129">
        <v>0</v>
      </c>
      <c r="E77" s="129">
        <v>98</v>
      </c>
      <c r="F77" s="129">
        <v>71</v>
      </c>
      <c r="G77" s="129">
        <v>63</v>
      </c>
      <c r="H77" s="134">
        <f t="shared" si="10"/>
        <v>0</v>
      </c>
      <c r="I77" s="134">
        <f t="shared" si="11"/>
        <v>96.039999999999992</v>
      </c>
      <c r="J77" s="134">
        <f t="shared" si="12"/>
        <v>69.935000000000002</v>
      </c>
      <c r="K77" s="134">
        <f t="shared" si="13"/>
        <v>0</v>
      </c>
      <c r="L77" s="134">
        <f t="shared" si="14"/>
        <v>94.599399999999989</v>
      </c>
    </row>
    <row r="78" spans="1:12" ht="19.899999999999999" customHeight="1">
      <c r="A78" s="132" t="s">
        <v>291</v>
      </c>
      <c r="B78" s="132" t="s">
        <v>299</v>
      </c>
      <c r="C78" s="132" t="s">
        <v>328</v>
      </c>
      <c r="D78" s="129">
        <v>129</v>
      </c>
      <c r="E78" s="129">
        <v>93</v>
      </c>
      <c r="F78" s="129">
        <v>94</v>
      </c>
      <c r="G78" s="129">
        <v>83</v>
      </c>
      <c r="H78" s="134">
        <f t="shared" si="10"/>
        <v>125.13</v>
      </c>
      <c r="I78" s="134">
        <f t="shared" si="11"/>
        <v>91.14</v>
      </c>
      <c r="J78" s="134">
        <f t="shared" si="12"/>
        <v>92.59</v>
      </c>
      <c r="K78" s="134">
        <f t="shared" si="13"/>
        <v>122.62739999999999</v>
      </c>
      <c r="L78" s="134">
        <f t="shared" si="14"/>
        <v>89.772899999999993</v>
      </c>
    </row>
    <row r="79" spans="1:12" ht="19.899999999999999" customHeight="1">
      <c r="A79" s="132" t="s">
        <v>157</v>
      </c>
      <c r="B79" s="132" t="s">
        <v>309</v>
      </c>
      <c r="C79" s="132" t="s">
        <v>337</v>
      </c>
      <c r="D79" s="129">
        <v>231</v>
      </c>
      <c r="E79" s="129">
        <v>251</v>
      </c>
      <c r="F79" s="129">
        <v>220</v>
      </c>
      <c r="G79" s="129">
        <v>235</v>
      </c>
      <c r="H79" s="134">
        <f t="shared" si="10"/>
        <v>224.07</v>
      </c>
      <c r="I79" s="134">
        <f t="shared" si="11"/>
        <v>245.98</v>
      </c>
      <c r="J79" s="134">
        <f t="shared" si="12"/>
        <v>216.7</v>
      </c>
      <c r="K79" s="134">
        <f t="shared" si="13"/>
        <v>219.58859999999999</v>
      </c>
      <c r="L79" s="134">
        <f t="shared" si="14"/>
        <v>242.29029999999997</v>
      </c>
    </row>
    <row r="80" spans="1:12" ht="19.899999999999999" customHeight="1">
      <c r="A80" s="132" t="s">
        <v>296</v>
      </c>
      <c r="B80" s="132" t="s">
        <v>311</v>
      </c>
      <c r="C80" s="132" t="s">
        <v>296</v>
      </c>
      <c r="D80" s="129">
        <v>32</v>
      </c>
      <c r="E80" s="129">
        <v>26</v>
      </c>
      <c r="F80" s="129">
        <v>42</v>
      </c>
      <c r="G80" s="129">
        <v>28</v>
      </c>
      <c r="H80" s="134">
        <f t="shared" ref="H80:H114" si="15">D80*0.97</f>
        <v>31.04</v>
      </c>
      <c r="I80" s="134">
        <f t="shared" ref="I80:I114" si="16">E80*0.98</f>
        <v>25.48</v>
      </c>
      <c r="J80" s="134">
        <f t="shared" ref="J80:J114" si="17">F80*0.985</f>
        <v>41.37</v>
      </c>
      <c r="K80" s="134">
        <f t="shared" ref="K80:K114" si="18">H80*0.98</f>
        <v>30.4192</v>
      </c>
      <c r="L80" s="134">
        <f t="shared" ref="L80:L114" si="19">I80*0.985</f>
        <v>25.097799999999999</v>
      </c>
    </row>
    <row r="81" spans="1:12" ht="19.899999999999999" customHeight="1">
      <c r="A81" s="132" t="s">
        <v>148</v>
      </c>
      <c r="B81" s="132" t="s">
        <v>313</v>
      </c>
      <c r="C81" s="132" t="s">
        <v>340</v>
      </c>
      <c r="D81" s="129">
        <v>11</v>
      </c>
      <c r="E81" s="129">
        <v>19</v>
      </c>
      <c r="F81" s="129">
        <v>12</v>
      </c>
      <c r="G81" s="129">
        <v>15</v>
      </c>
      <c r="H81" s="134">
        <f t="shared" si="15"/>
        <v>10.67</v>
      </c>
      <c r="I81" s="134">
        <f t="shared" si="16"/>
        <v>18.62</v>
      </c>
      <c r="J81" s="134">
        <f t="shared" si="17"/>
        <v>11.82</v>
      </c>
      <c r="K81" s="134">
        <f t="shared" si="18"/>
        <v>10.4566</v>
      </c>
      <c r="L81" s="134">
        <f t="shared" si="19"/>
        <v>18.340700000000002</v>
      </c>
    </row>
    <row r="82" spans="1:12" ht="19.899999999999999" customHeight="1">
      <c r="A82" s="132" t="s">
        <v>148</v>
      </c>
      <c r="B82" s="132" t="s">
        <v>318</v>
      </c>
      <c r="C82" s="132" t="s">
        <v>345</v>
      </c>
      <c r="D82" s="129">
        <v>49</v>
      </c>
      <c r="E82" s="129">
        <v>32</v>
      </c>
      <c r="F82" s="129">
        <v>35</v>
      </c>
      <c r="G82" s="129">
        <v>42</v>
      </c>
      <c r="H82" s="134">
        <f t="shared" si="15"/>
        <v>47.53</v>
      </c>
      <c r="I82" s="134">
        <f t="shared" si="16"/>
        <v>31.36</v>
      </c>
      <c r="J82" s="134">
        <f t="shared" si="17"/>
        <v>34.475000000000001</v>
      </c>
      <c r="K82" s="134">
        <f t="shared" si="18"/>
        <v>46.5794</v>
      </c>
      <c r="L82" s="134">
        <f t="shared" si="19"/>
        <v>30.889599999999998</v>
      </c>
    </row>
    <row r="83" spans="1:12" ht="19.899999999999999" customHeight="1">
      <c r="A83" s="132" t="s">
        <v>157</v>
      </c>
      <c r="B83" s="132" t="s">
        <v>319</v>
      </c>
      <c r="C83" s="132" t="s">
        <v>346</v>
      </c>
      <c r="D83" s="129">
        <v>25</v>
      </c>
      <c r="E83" s="129">
        <v>22</v>
      </c>
      <c r="F83" s="129">
        <v>13</v>
      </c>
      <c r="G83" s="129">
        <v>17</v>
      </c>
      <c r="H83" s="134">
        <f t="shared" si="15"/>
        <v>24.25</v>
      </c>
      <c r="I83" s="134">
        <f t="shared" si="16"/>
        <v>21.56</v>
      </c>
      <c r="J83" s="134">
        <f t="shared" si="17"/>
        <v>12.805</v>
      </c>
      <c r="K83" s="134">
        <f t="shared" si="18"/>
        <v>23.765000000000001</v>
      </c>
      <c r="L83" s="134">
        <f t="shared" si="19"/>
        <v>21.236599999999999</v>
      </c>
    </row>
    <row r="84" spans="1:12" ht="19.899999999999999" customHeight="1">
      <c r="A84" s="132" t="s">
        <v>157</v>
      </c>
      <c r="B84" s="132" t="s">
        <v>276</v>
      </c>
      <c r="C84" s="132" t="s">
        <v>286</v>
      </c>
      <c r="D84" s="129">
        <v>127</v>
      </c>
      <c r="E84" s="129">
        <v>120</v>
      </c>
      <c r="F84" s="129">
        <v>133</v>
      </c>
      <c r="G84" s="129">
        <v>108</v>
      </c>
      <c r="H84" s="134">
        <f t="shared" si="15"/>
        <v>123.19</v>
      </c>
      <c r="I84" s="134">
        <f t="shared" si="16"/>
        <v>117.6</v>
      </c>
      <c r="J84" s="134">
        <f t="shared" si="17"/>
        <v>131.005</v>
      </c>
      <c r="K84" s="134">
        <f t="shared" si="18"/>
        <v>120.72619999999999</v>
      </c>
      <c r="L84" s="134">
        <f t="shared" si="19"/>
        <v>115.836</v>
      </c>
    </row>
    <row r="85" spans="1:12" ht="19.899999999999999" customHeight="1">
      <c r="A85" s="132" t="s">
        <v>157</v>
      </c>
      <c r="B85" s="132" t="s">
        <v>276</v>
      </c>
      <c r="C85" s="132" t="s">
        <v>286</v>
      </c>
      <c r="D85" s="129">
        <v>75</v>
      </c>
      <c r="E85" s="129">
        <v>77</v>
      </c>
      <c r="F85" s="129">
        <v>81</v>
      </c>
      <c r="G85" s="129">
        <v>53</v>
      </c>
      <c r="H85" s="134">
        <f t="shared" si="15"/>
        <v>72.75</v>
      </c>
      <c r="I85" s="134">
        <f t="shared" si="16"/>
        <v>75.459999999999994</v>
      </c>
      <c r="J85" s="134">
        <f t="shared" si="17"/>
        <v>79.784999999999997</v>
      </c>
      <c r="K85" s="134">
        <f t="shared" si="18"/>
        <v>71.295000000000002</v>
      </c>
      <c r="L85" s="134">
        <f t="shared" si="19"/>
        <v>74.328099999999992</v>
      </c>
    </row>
    <row r="86" spans="1:12" ht="19.899999999999999" customHeight="1">
      <c r="A86" s="132" t="s">
        <v>264</v>
      </c>
      <c r="B86" s="132" t="s">
        <v>271</v>
      </c>
      <c r="C86" s="132" t="s">
        <v>282</v>
      </c>
      <c r="D86" s="129">
        <v>64</v>
      </c>
      <c r="E86" s="129">
        <v>114</v>
      </c>
      <c r="F86" s="129">
        <v>106</v>
      </c>
      <c r="G86" s="129">
        <v>101</v>
      </c>
      <c r="H86" s="134">
        <f t="shared" si="15"/>
        <v>62.08</v>
      </c>
      <c r="I86" s="134">
        <f t="shared" si="16"/>
        <v>111.72</v>
      </c>
      <c r="J86" s="134">
        <f t="shared" si="17"/>
        <v>104.41</v>
      </c>
      <c r="K86" s="134">
        <f t="shared" si="18"/>
        <v>60.8384</v>
      </c>
      <c r="L86" s="134">
        <f t="shared" si="19"/>
        <v>110.0442</v>
      </c>
    </row>
    <row r="87" spans="1:12" ht="19.899999999999999" customHeight="1">
      <c r="A87" s="132" t="s">
        <v>264</v>
      </c>
      <c r="B87" s="132" t="s">
        <v>271</v>
      </c>
      <c r="C87" s="132" t="s">
        <v>282</v>
      </c>
      <c r="D87" s="129">
        <v>192</v>
      </c>
      <c r="E87" s="129">
        <v>154</v>
      </c>
      <c r="F87" s="129">
        <v>139</v>
      </c>
      <c r="G87" s="129">
        <v>133</v>
      </c>
      <c r="H87" s="134">
        <f t="shared" si="15"/>
        <v>186.24</v>
      </c>
      <c r="I87" s="134">
        <f t="shared" si="16"/>
        <v>150.91999999999999</v>
      </c>
      <c r="J87" s="134">
        <f t="shared" si="17"/>
        <v>136.91499999999999</v>
      </c>
      <c r="K87" s="134">
        <f t="shared" si="18"/>
        <v>182.51519999999999</v>
      </c>
      <c r="L87" s="134">
        <f t="shared" si="19"/>
        <v>148.65619999999998</v>
      </c>
    </row>
    <row r="88" spans="1:12" ht="19.899999999999999" customHeight="1">
      <c r="A88" s="132" t="s">
        <v>266</v>
      </c>
      <c r="B88" s="132" t="s">
        <v>274</v>
      </c>
      <c r="C88" s="132" t="s">
        <v>284</v>
      </c>
      <c r="D88" s="129">
        <v>130</v>
      </c>
      <c r="E88" s="129">
        <v>200</v>
      </c>
      <c r="F88" s="129">
        <v>165</v>
      </c>
      <c r="G88" s="129">
        <v>168</v>
      </c>
      <c r="H88" s="134">
        <f t="shared" si="15"/>
        <v>126.1</v>
      </c>
      <c r="I88" s="134">
        <f t="shared" si="16"/>
        <v>196</v>
      </c>
      <c r="J88" s="134">
        <f t="shared" si="17"/>
        <v>162.52500000000001</v>
      </c>
      <c r="K88" s="134">
        <f t="shared" si="18"/>
        <v>123.57799999999999</v>
      </c>
      <c r="L88" s="134">
        <f t="shared" si="19"/>
        <v>193.06</v>
      </c>
    </row>
    <row r="89" spans="1:12" ht="19.899999999999999" customHeight="1">
      <c r="A89" s="132" t="s">
        <v>266</v>
      </c>
      <c r="B89" s="132" t="s">
        <v>274</v>
      </c>
      <c r="C89" s="132" t="s">
        <v>284</v>
      </c>
      <c r="D89" s="129">
        <v>228</v>
      </c>
      <c r="E89" s="129">
        <v>290</v>
      </c>
      <c r="F89" s="129">
        <v>268</v>
      </c>
      <c r="G89" s="129">
        <v>247</v>
      </c>
      <c r="H89" s="134">
        <f t="shared" si="15"/>
        <v>221.16</v>
      </c>
      <c r="I89" s="134">
        <f t="shared" si="16"/>
        <v>284.2</v>
      </c>
      <c r="J89" s="134">
        <f t="shared" si="17"/>
        <v>263.98</v>
      </c>
      <c r="K89" s="134">
        <f t="shared" si="18"/>
        <v>216.73679999999999</v>
      </c>
      <c r="L89" s="134">
        <f t="shared" si="19"/>
        <v>279.93700000000001</v>
      </c>
    </row>
    <row r="90" spans="1:12" ht="19.899999999999999" customHeight="1">
      <c r="A90" s="132" t="s">
        <v>158</v>
      </c>
      <c r="B90" s="132" t="s">
        <v>275</v>
      </c>
      <c r="C90" s="132" t="s">
        <v>285</v>
      </c>
      <c r="D90" s="129">
        <v>90</v>
      </c>
      <c r="E90" s="129">
        <v>124</v>
      </c>
      <c r="F90" s="129">
        <v>99</v>
      </c>
      <c r="G90" s="129">
        <v>83</v>
      </c>
      <c r="H90" s="134">
        <f t="shared" si="15"/>
        <v>87.3</v>
      </c>
      <c r="I90" s="134">
        <f t="shared" si="16"/>
        <v>121.52</v>
      </c>
      <c r="J90" s="134">
        <f t="shared" si="17"/>
        <v>97.515000000000001</v>
      </c>
      <c r="K90" s="134">
        <f t="shared" si="18"/>
        <v>85.554000000000002</v>
      </c>
      <c r="L90" s="134">
        <f t="shared" si="19"/>
        <v>119.6972</v>
      </c>
    </row>
    <row r="91" spans="1:12" ht="19.899999999999999" customHeight="1">
      <c r="A91" s="132" t="s">
        <v>158</v>
      </c>
      <c r="B91" s="132" t="s">
        <v>275</v>
      </c>
      <c r="C91" s="132" t="s">
        <v>285</v>
      </c>
      <c r="D91" s="129">
        <v>227</v>
      </c>
      <c r="E91" s="129">
        <v>189</v>
      </c>
      <c r="F91" s="129">
        <v>165</v>
      </c>
      <c r="G91" s="129">
        <v>162</v>
      </c>
      <c r="H91" s="134">
        <f t="shared" si="15"/>
        <v>220.19</v>
      </c>
      <c r="I91" s="134">
        <f t="shared" si="16"/>
        <v>185.22</v>
      </c>
      <c r="J91" s="134">
        <f t="shared" si="17"/>
        <v>162.52500000000001</v>
      </c>
      <c r="K91" s="134">
        <f t="shared" si="18"/>
        <v>215.78620000000001</v>
      </c>
      <c r="L91" s="134">
        <f t="shared" si="19"/>
        <v>182.4417</v>
      </c>
    </row>
    <row r="92" spans="1:12" ht="19.899999999999999" customHeight="1">
      <c r="A92" s="132" t="s">
        <v>158</v>
      </c>
      <c r="B92" s="132" t="s">
        <v>317</v>
      </c>
      <c r="C92" s="132" t="s">
        <v>344</v>
      </c>
      <c r="D92" s="129">
        <v>13</v>
      </c>
      <c r="E92" s="129">
        <v>16</v>
      </c>
      <c r="F92" s="129">
        <v>6</v>
      </c>
      <c r="G92" s="129">
        <v>10</v>
      </c>
      <c r="H92" s="134">
        <f t="shared" si="15"/>
        <v>12.61</v>
      </c>
      <c r="I92" s="134">
        <f t="shared" si="16"/>
        <v>15.68</v>
      </c>
      <c r="J92" s="134">
        <f t="shared" si="17"/>
        <v>5.91</v>
      </c>
      <c r="K92" s="134">
        <f t="shared" si="18"/>
        <v>12.357799999999999</v>
      </c>
      <c r="L92" s="134">
        <f t="shared" si="19"/>
        <v>15.444799999999999</v>
      </c>
    </row>
    <row r="93" spans="1:12" ht="19.899999999999999" customHeight="1">
      <c r="A93" s="132" t="s">
        <v>454</v>
      </c>
      <c r="B93" s="132" t="s">
        <v>315</v>
      </c>
      <c r="C93" s="132" t="s">
        <v>342</v>
      </c>
      <c r="D93" s="129">
        <v>15</v>
      </c>
      <c r="E93" s="129">
        <v>13</v>
      </c>
      <c r="F93" s="129">
        <v>17</v>
      </c>
      <c r="G93" s="129">
        <v>15</v>
      </c>
      <c r="H93" s="134">
        <f t="shared" si="15"/>
        <v>14.549999999999999</v>
      </c>
      <c r="I93" s="134">
        <f t="shared" si="16"/>
        <v>12.74</v>
      </c>
      <c r="J93" s="134">
        <f t="shared" si="17"/>
        <v>16.745000000000001</v>
      </c>
      <c r="K93" s="134">
        <f t="shared" si="18"/>
        <v>14.258999999999999</v>
      </c>
      <c r="L93" s="134">
        <f t="shared" si="19"/>
        <v>12.5489</v>
      </c>
    </row>
    <row r="94" spans="1:12" ht="19.899999999999999" customHeight="1">
      <c r="A94" s="132" t="s">
        <v>298</v>
      </c>
      <c r="B94" s="132" t="s">
        <v>320</v>
      </c>
      <c r="C94" s="132" t="s">
        <v>347</v>
      </c>
      <c r="D94" s="129">
        <v>12</v>
      </c>
      <c r="E94" s="129">
        <v>9</v>
      </c>
      <c r="F94" s="129">
        <v>10</v>
      </c>
      <c r="G94" s="129">
        <v>17</v>
      </c>
      <c r="H94" s="134">
        <f t="shared" si="15"/>
        <v>11.64</v>
      </c>
      <c r="I94" s="134">
        <f t="shared" si="16"/>
        <v>8.82</v>
      </c>
      <c r="J94" s="134">
        <f t="shared" si="17"/>
        <v>9.85</v>
      </c>
      <c r="K94" s="134">
        <f t="shared" si="18"/>
        <v>11.4072</v>
      </c>
      <c r="L94" s="134">
        <f t="shared" si="19"/>
        <v>8.6876999999999995</v>
      </c>
    </row>
    <row r="95" spans="1:12" ht="19.899999999999999" customHeight="1">
      <c r="A95" s="132" t="s">
        <v>293</v>
      </c>
      <c r="B95" s="132" t="s">
        <v>301</v>
      </c>
      <c r="C95" s="132" t="s">
        <v>330</v>
      </c>
      <c r="D95" s="129">
        <v>136</v>
      </c>
      <c r="E95" s="129">
        <v>143</v>
      </c>
      <c r="F95" s="129">
        <v>136</v>
      </c>
      <c r="G95" s="129">
        <v>132</v>
      </c>
      <c r="H95" s="134">
        <f t="shared" si="15"/>
        <v>131.91999999999999</v>
      </c>
      <c r="I95" s="134">
        <f t="shared" si="16"/>
        <v>140.13999999999999</v>
      </c>
      <c r="J95" s="134">
        <f t="shared" si="17"/>
        <v>133.96</v>
      </c>
      <c r="K95" s="134">
        <f t="shared" si="18"/>
        <v>129.2816</v>
      </c>
      <c r="L95" s="134">
        <f t="shared" si="19"/>
        <v>138.03789999999998</v>
      </c>
    </row>
    <row r="96" spans="1:12" ht="19.899999999999999" customHeight="1">
      <c r="A96" s="132" t="s">
        <v>293</v>
      </c>
      <c r="B96" s="132" t="s">
        <v>326</v>
      </c>
      <c r="C96" s="132" t="s">
        <v>351</v>
      </c>
      <c r="D96" s="129">
        <v>66</v>
      </c>
      <c r="E96" s="129">
        <v>75</v>
      </c>
      <c r="F96" s="129">
        <v>65</v>
      </c>
      <c r="G96" s="129">
        <v>62</v>
      </c>
      <c r="H96" s="134">
        <f t="shared" si="15"/>
        <v>64.02</v>
      </c>
      <c r="I96" s="134">
        <f t="shared" si="16"/>
        <v>73.5</v>
      </c>
      <c r="J96" s="134">
        <f t="shared" si="17"/>
        <v>64.025000000000006</v>
      </c>
      <c r="K96" s="134">
        <f t="shared" si="18"/>
        <v>62.739599999999996</v>
      </c>
      <c r="L96" s="134">
        <f t="shared" si="19"/>
        <v>72.397499999999994</v>
      </c>
    </row>
    <row r="97" spans="1:12" ht="19.899999999999999" customHeight="1">
      <c r="A97" s="132" t="s">
        <v>372</v>
      </c>
      <c r="B97" s="132" t="s">
        <v>439</v>
      </c>
      <c r="C97" s="132" t="s">
        <v>440</v>
      </c>
      <c r="D97" s="129">
        <v>24</v>
      </c>
      <c r="E97" s="129">
        <v>24</v>
      </c>
      <c r="F97" s="129">
        <v>13</v>
      </c>
      <c r="G97" s="129">
        <v>11</v>
      </c>
      <c r="H97" s="134">
        <f t="shared" si="15"/>
        <v>23.28</v>
      </c>
      <c r="I97" s="134">
        <f t="shared" si="16"/>
        <v>23.52</v>
      </c>
      <c r="J97" s="134">
        <f t="shared" si="17"/>
        <v>12.805</v>
      </c>
      <c r="K97" s="134">
        <f t="shared" si="18"/>
        <v>22.814399999999999</v>
      </c>
      <c r="L97" s="134">
        <f t="shared" si="19"/>
        <v>23.167199999999998</v>
      </c>
    </row>
    <row r="98" spans="1:12" ht="19.899999999999999" customHeight="1">
      <c r="A98" s="132" t="s">
        <v>294</v>
      </c>
      <c r="B98" s="132" t="s">
        <v>302</v>
      </c>
      <c r="C98" s="132" t="s">
        <v>331</v>
      </c>
      <c r="D98" s="129">
        <v>67</v>
      </c>
      <c r="E98" s="129">
        <v>67</v>
      </c>
      <c r="F98" s="129">
        <v>82</v>
      </c>
      <c r="G98" s="129">
        <v>41</v>
      </c>
      <c r="H98" s="134">
        <f t="shared" si="15"/>
        <v>64.989999999999995</v>
      </c>
      <c r="I98" s="134">
        <f t="shared" si="16"/>
        <v>65.66</v>
      </c>
      <c r="J98" s="134">
        <f t="shared" si="17"/>
        <v>80.77</v>
      </c>
      <c r="K98" s="134">
        <f t="shared" si="18"/>
        <v>63.690199999999997</v>
      </c>
      <c r="L98" s="134">
        <f t="shared" si="19"/>
        <v>64.6751</v>
      </c>
    </row>
    <row r="99" spans="1:12" ht="19.899999999999999" customHeight="1">
      <c r="A99" s="132" t="s">
        <v>371</v>
      </c>
      <c r="B99" s="132" t="s">
        <v>435</v>
      </c>
      <c r="C99" s="132" t="s">
        <v>436</v>
      </c>
      <c r="D99" s="129">
        <v>7</v>
      </c>
      <c r="E99" s="129">
        <v>4</v>
      </c>
      <c r="F99" s="129">
        <v>7</v>
      </c>
      <c r="G99" s="129">
        <v>6</v>
      </c>
      <c r="H99" s="134">
        <f t="shared" si="15"/>
        <v>6.79</v>
      </c>
      <c r="I99" s="134">
        <f t="shared" si="16"/>
        <v>3.92</v>
      </c>
      <c r="J99" s="134">
        <f t="shared" si="17"/>
        <v>6.8949999999999996</v>
      </c>
      <c r="K99" s="134">
        <f t="shared" si="18"/>
        <v>6.6542000000000003</v>
      </c>
      <c r="L99" s="134">
        <f t="shared" si="19"/>
        <v>3.8611999999999997</v>
      </c>
    </row>
    <row r="100" spans="1:12" ht="19.899999999999999" customHeight="1">
      <c r="A100" s="132" t="s">
        <v>360</v>
      </c>
      <c r="B100" s="132" t="s">
        <v>392</v>
      </c>
      <c r="C100" s="132" t="s">
        <v>393</v>
      </c>
      <c r="D100" s="129">
        <v>161</v>
      </c>
      <c r="E100" s="129">
        <v>153</v>
      </c>
      <c r="F100" s="129">
        <v>138</v>
      </c>
      <c r="G100" s="129">
        <v>118</v>
      </c>
      <c r="H100" s="134">
        <f t="shared" si="15"/>
        <v>156.16999999999999</v>
      </c>
      <c r="I100" s="134">
        <f t="shared" si="16"/>
        <v>149.94</v>
      </c>
      <c r="J100" s="134">
        <f t="shared" si="17"/>
        <v>135.93</v>
      </c>
      <c r="K100" s="134">
        <f t="shared" si="18"/>
        <v>153.04659999999998</v>
      </c>
      <c r="L100" s="134">
        <f t="shared" si="19"/>
        <v>147.6909</v>
      </c>
    </row>
    <row r="101" spans="1:12" ht="19.899999999999999" customHeight="1">
      <c r="A101" s="132" t="s">
        <v>269</v>
      </c>
      <c r="B101" s="132" t="s">
        <v>304</v>
      </c>
      <c r="C101" s="132" t="s">
        <v>333</v>
      </c>
      <c r="D101" s="129">
        <v>167</v>
      </c>
      <c r="E101" s="129">
        <v>169</v>
      </c>
      <c r="F101" s="129">
        <v>167</v>
      </c>
      <c r="G101" s="129">
        <v>145</v>
      </c>
      <c r="H101" s="134">
        <f t="shared" si="15"/>
        <v>161.99</v>
      </c>
      <c r="I101" s="134">
        <f t="shared" si="16"/>
        <v>165.62</v>
      </c>
      <c r="J101" s="134">
        <f t="shared" si="17"/>
        <v>164.495</v>
      </c>
      <c r="K101" s="134">
        <f t="shared" si="18"/>
        <v>158.75020000000001</v>
      </c>
      <c r="L101" s="134">
        <f t="shared" si="19"/>
        <v>163.13570000000001</v>
      </c>
    </row>
    <row r="102" spans="1:12" ht="19.899999999999999" customHeight="1">
      <c r="A102" s="132" t="s">
        <v>269</v>
      </c>
      <c r="B102" s="132" t="s">
        <v>312</v>
      </c>
      <c r="C102" s="132" t="s">
        <v>339</v>
      </c>
      <c r="D102" s="129">
        <v>25</v>
      </c>
      <c r="E102" s="129">
        <v>31</v>
      </c>
      <c r="F102" s="129">
        <v>39</v>
      </c>
      <c r="G102" s="129">
        <v>34</v>
      </c>
      <c r="H102" s="134">
        <f t="shared" si="15"/>
        <v>24.25</v>
      </c>
      <c r="I102" s="134">
        <f t="shared" si="16"/>
        <v>30.38</v>
      </c>
      <c r="J102" s="134">
        <f t="shared" si="17"/>
        <v>38.414999999999999</v>
      </c>
      <c r="K102" s="134">
        <f t="shared" si="18"/>
        <v>23.765000000000001</v>
      </c>
      <c r="L102" s="134">
        <f t="shared" si="19"/>
        <v>29.924299999999999</v>
      </c>
    </row>
    <row r="103" spans="1:12" ht="19.899999999999999" customHeight="1">
      <c r="A103" s="132" t="s">
        <v>366</v>
      </c>
      <c r="B103" s="132" t="s">
        <v>417</v>
      </c>
      <c r="C103" s="132" t="s">
        <v>418</v>
      </c>
      <c r="D103" s="129">
        <v>120</v>
      </c>
      <c r="E103" s="129">
        <v>113</v>
      </c>
      <c r="F103" s="129">
        <v>109</v>
      </c>
      <c r="G103" s="129">
        <v>103</v>
      </c>
      <c r="H103" s="134">
        <f t="shared" si="15"/>
        <v>116.39999999999999</v>
      </c>
      <c r="I103" s="134">
        <f t="shared" si="16"/>
        <v>110.74</v>
      </c>
      <c r="J103" s="134">
        <f t="shared" si="17"/>
        <v>107.36499999999999</v>
      </c>
      <c r="K103" s="134">
        <f t="shared" si="18"/>
        <v>114.07199999999999</v>
      </c>
      <c r="L103" s="134">
        <f t="shared" si="19"/>
        <v>109.07889999999999</v>
      </c>
    </row>
    <row r="104" spans="1:12" ht="19.899999999999999" customHeight="1">
      <c r="A104" s="132" t="s">
        <v>292</v>
      </c>
      <c r="B104" s="132" t="s">
        <v>300</v>
      </c>
      <c r="C104" s="132" t="s">
        <v>329</v>
      </c>
      <c r="D104" s="129">
        <v>391</v>
      </c>
      <c r="E104" s="129">
        <v>392</v>
      </c>
      <c r="F104" s="129">
        <v>377</v>
      </c>
      <c r="G104" s="129">
        <v>370</v>
      </c>
      <c r="H104" s="134">
        <f t="shared" si="15"/>
        <v>379.27</v>
      </c>
      <c r="I104" s="134">
        <f t="shared" si="16"/>
        <v>384.15999999999997</v>
      </c>
      <c r="J104" s="134">
        <f t="shared" si="17"/>
        <v>371.34499999999997</v>
      </c>
      <c r="K104" s="134">
        <f t="shared" si="18"/>
        <v>371.68459999999999</v>
      </c>
      <c r="L104" s="134">
        <f t="shared" si="19"/>
        <v>378.39759999999995</v>
      </c>
    </row>
    <row r="105" spans="1:12" ht="19.899999999999999" customHeight="1">
      <c r="A105" s="132" t="s">
        <v>292</v>
      </c>
      <c r="B105" s="132" t="s">
        <v>300</v>
      </c>
      <c r="C105" s="132" t="s">
        <v>329</v>
      </c>
      <c r="D105" s="129">
        <v>274</v>
      </c>
      <c r="E105" s="129">
        <v>320</v>
      </c>
      <c r="F105" s="129">
        <v>269</v>
      </c>
      <c r="G105" s="129">
        <v>244</v>
      </c>
      <c r="H105" s="134">
        <f t="shared" si="15"/>
        <v>265.77999999999997</v>
      </c>
      <c r="I105" s="134">
        <f t="shared" si="16"/>
        <v>313.60000000000002</v>
      </c>
      <c r="J105" s="134">
        <f t="shared" si="17"/>
        <v>264.96499999999997</v>
      </c>
      <c r="K105" s="134">
        <f t="shared" si="18"/>
        <v>260.46439999999996</v>
      </c>
      <c r="L105" s="134">
        <f t="shared" si="19"/>
        <v>308.89600000000002</v>
      </c>
    </row>
    <row r="106" spans="1:12" ht="19.899999999999999" customHeight="1">
      <c r="A106" s="132" t="s">
        <v>295</v>
      </c>
      <c r="B106" s="132" t="s">
        <v>303</v>
      </c>
      <c r="C106" s="132" t="s">
        <v>332</v>
      </c>
      <c r="D106" s="129">
        <v>74</v>
      </c>
      <c r="E106" s="129">
        <v>92</v>
      </c>
      <c r="F106" s="129">
        <v>82</v>
      </c>
      <c r="G106" s="129">
        <v>90</v>
      </c>
      <c r="H106" s="134">
        <f t="shared" si="15"/>
        <v>71.78</v>
      </c>
      <c r="I106" s="134">
        <f t="shared" si="16"/>
        <v>90.16</v>
      </c>
      <c r="J106" s="134">
        <f t="shared" si="17"/>
        <v>80.77</v>
      </c>
      <c r="K106" s="134">
        <f t="shared" si="18"/>
        <v>70.344399999999993</v>
      </c>
      <c r="L106" s="134">
        <f t="shared" si="19"/>
        <v>88.807599999999994</v>
      </c>
    </row>
    <row r="107" spans="1:12" ht="19.899999999999999" customHeight="1">
      <c r="A107" s="132" t="s">
        <v>154</v>
      </c>
      <c r="B107" s="132" t="s">
        <v>306</v>
      </c>
      <c r="C107" s="132" t="s">
        <v>193</v>
      </c>
      <c r="D107" s="129">
        <v>89</v>
      </c>
      <c r="E107" s="129">
        <v>116</v>
      </c>
      <c r="F107" s="129">
        <v>105</v>
      </c>
      <c r="G107" s="129">
        <v>113</v>
      </c>
      <c r="H107" s="134">
        <f t="shared" si="15"/>
        <v>86.33</v>
      </c>
      <c r="I107" s="134">
        <f t="shared" si="16"/>
        <v>113.67999999999999</v>
      </c>
      <c r="J107" s="134">
        <f t="shared" si="17"/>
        <v>103.425</v>
      </c>
      <c r="K107" s="134">
        <f t="shared" si="18"/>
        <v>84.603399999999993</v>
      </c>
      <c r="L107" s="134">
        <f t="shared" si="19"/>
        <v>111.97479999999999</v>
      </c>
    </row>
    <row r="108" spans="1:12" ht="19.899999999999999" customHeight="1">
      <c r="A108" s="132" t="s">
        <v>154</v>
      </c>
      <c r="B108" s="132" t="s">
        <v>308</v>
      </c>
      <c r="C108" s="132" t="s">
        <v>336</v>
      </c>
      <c r="D108" s="129">
        <v>30</v>
      </c>
      <c r="E108" s="129">
        <v>41</v>
      </c>
      <c r="F108" s="129">
        <v>29</v>
      </c>
      <c r="G108" s="129">
        <v>28</v>
      </c>
      <c r="H108" s="134">
        <f t="shared" si="15"/>
        <v>29.099999999999998</v>
      </c>
      <c r="I108" s="134">
        <f t="shared" si="16"/>
        <v>40.18</v>
      </c>
      <c r="J108" s="134">
        <f t="shared" si="17"/>
        <v>28.565000000000001</v>
      </c>
      <c r="K108" s="134">
        <f t="shared" si="18"/>
        <v>28.517999999999997</v>
      </c>
      <c r="L108" s="134">
        <f t="shared" si="19"/>
        <v>39.577300000000001</v>
      </c>
    </row>
    <row r="109" spans="1:12" ht="19.899999999999999" customHeight="1">
      <c r="A109" s="132" t="s">
        <v>295</v>
      </c>
      <c r="B109" s="132" t="s">
        <v>322</v>
      </c>
      <c r="C109" s="132" t="s">
        <v>203</v>
      </c>
      <c r="D109" s="129">
        <v>39</v>
      </c>
      <c r="E109" s="129">
        <v>38</v>
      </c>
      <c r="F109" s="129">
        <v>46</v>
      </c>
      <c r="G109" s="129">
        <v>56</v>
      </c>
      <c r="H109" s="134">
        <f t="shared" si="15"/>
        <v>37.83</v>
      </c>
      <c r="I109" s="134">
        <f t="shared" si="16"/>
        <v>37.24</v>
      </c>
      <c r="J109" s="134">
        <f t="shared" si="17"/>
        <v>45.31</v>
      </c>
      <c r="K109" s="134">
        <f t="shared" si="18"/>
        <v>37.073399999999999</v>
      </c>
      <c r="L109" s="134">
        <f t="shared" si="19"/>
        <v>36.681400000000004</v>
      </c>
    </row>
    <row r="110" spans="1:12" ht="19.899999999999999" customHeight="1">
      <c r="A110" s="132" t="s">
        <v>154</v>
      </c>
      <c r="B110" s="132" t="s">
        <v>325</v>
      </c>
      <c r="C110" s="132" t="s">
        <v>350</v>
      </c>
      <c r="D110" s="129">
        <v>38</v>
      </c>
      <c r="E110" s="129">
        <v>43</v>
      </c>
      <c r="F110" s="129">
        <v>38</v>
      </c>
      <c r="G110" s="129">
        <v>56</v>
      </c>
      <c r="H110" s="134">
        <f t="shared" si="15"/>
        <v>36.86</v>
      </c>
      <c r="I110" s="134">
        <f t="shared" si="16"/>
        <v>42.14</v>
      </c>
      <c r="J110" s="134">
        <f t="shared" si="17"/>
        <v>37.43</v>
      </c>
      <c r="K110" s="134">
        <f t="shared" si="18"/>
        <v>36.122799999999998</v>
      </c>
      <c r="L110" s="134">
        <f t="shared" si="19"/>
        <v>41.507899999999999</v>
      </c>
    </row>
    <row r="111" spans="1:12" ht="19.899999999999999" customHeight="1">
      <c r="A111" s="132" t="s">
        <v>355</v>
      </c>
      <c r="B111" s="132" t="s">
        <v>382</v>
      </c>
      <c r="C111" s="132" t="s">
        <v>383</v>
      </c>
      <c r="D111" s="129">
        <v>47</v>
      </c>
      <c r="E111" s="129">
        <v>48</v>
      </c>
      <c r="F111" s="129">
        <v>28</v>
      </c>
      <c r="G111" s="129">
        <v>37</v>
      </c>
      <c r="H111" s="134">
        <f t="shared" si="15"/>
        <v>45.589999999999996</v>
      </c>
      <c r="I111" s="134">
        <f t="shared" si="16"/>
        <v>47.04</v>
      </c>
      <c r="J111" s="134">
        <f t="shared" si="17"/>
        <v>27.58</v>
      </c>
      <c r="K111" s="134">
        <f t="shared" si="18"/>
        <v>44.678199999999997</v>
      </c>
      <c r="L111" s="134">
        <f t="shared" si="19"/>
        <v>46.334399999999995</v>
      </c>
    </row>
    <row r="112" spans="1:12" ht="19.899999999999999" customHeight="1">
      <c r="A112" s="132" t="s">
        <v>373</v>
      </c>
      <c r="B112" s="132" t="s">
        <v>443</v>
      </c>
      <c r="C112" s="132" t="s">
        <v>444</v>
      </c>
      <c r="D112" s="129">
        <v>12</v>
      </c>
      <c r="E112" s="129">
        <v>8</v>
      </c>
      <c r="F112" s="129">
        <v>5</v>
      </c>
      <c r="G112" s="129">
        <v>6</v>
      </c>
      <c r="H112" s="134">
        <f t="shared" si="15"/>
        <v>11.64</v>
      </c>
      <c r="I112" s="134">
        <f t="shared" si="16"/>
        <v>7.84</v>
      </c>
      <c r="J112" s="134">
        <f t="shared" si="17"/>
        <v>4.9249999999999998</v>
      </c>
      <c r="K112" s="134">
        <f t="shared" si="18"/>
        <v>11.4072</v>
      </c>
      <c r="L112" s="134">
        <f t="shared" si="19"/>
        <v>7.7223999999999995</v>
      </c>
    </row>
    <row r="113" spans="1:12" ht="19.899999999999999" customHeight="1">
      <c r="A113" s="132" t="s">
        <v>354</v>
      </c>
      <c r="B113" s="132" t="s">
        <v>378</v>
      </c>
      <c r="C113" s="132" t="s">
        <v>379</v>
      </c>
      <c r="D113" s="129">
        <v>238</v>
      </c>
      <c r="E113" s="129">
        <v>256</v>
      </c>
      <c r="F113" s="129">
        <v>209</v>
      </c>
      <c r="G113" s="129">
        <v>223</v>
      </c>
      <c r="H113" s="134">
        <f t="shared" si="15"/>
        <v>230.85999999999999</v>
      </c>
      <c r="I113" s="134">
        <f t="shared" si="16"/>
        <v>250.88</v>
      </c>
      <c r="J113" s="134">
        <f t="shared" si="17"/>
        <v>205.86500000000001</v>
      </c>
      <c r="K113" s="134">
        <f t="shared" si="18"/>
        <v>226.24279999999999</v>
      </c>
      <c r="L113" s="134">
        <f t="shared" si="19"/>
        <v>247.11679999999998</v>
      </c>
    </row>
    <row r="114" spans="1:12" ht="19.899999999999999" customHeight="1">
      <c r="A114" s="132" t="s">
        <v>354</v>
      </c>
      <c r="B114" s="132" t="s">
        <v>378</v>
      </c>
      <c r="C114" s="132" t="s">
        <v>379</v>
      </c>
      <c r="D114" s="129">
        <v>239</v>
      </c>
      <c r="E114" s="129">
        <v>269</v>
      </c>
      <c r="F114" s="129">
        <v>222</v>
      </c>
      <c r="G114" s="129">
        <v>237</v>
      </c>
      <c r="H114" s="134">
        <f t="shared" si="15"/>
        <v>231.82999999999998</v>
      </c>
      <c r="I114" s="134">
        <f t="shared" si="16"/>
        <v>263.62</v>
      </c>
      <c r="J114" s="134">
        <f t="shared" si="17"/>
        <v>218.67</v>
      </c>
      <c r="K114" s="134">
        <f t="shared" si="18"/>
        <v>227.19339999999997</v>
      </c>
      <c r="L114" s="134">
        <f t="shared" si="19"/>
        <v>259.66570000000002</v>
      </c>
    </row>
    <row r="115" spans="1:12" ht="19.899999999999999" customHeight="1">
      <c r="A115" s="61" t="s">
        <v>71</v>
      </c>
      <c r="B115" s="62"/>
      <c r="C115" s="62"/>
      <c r="D115" s="109">
        <f t="shared" ref="D115:L115" si="20">SUM(D11:D114)</f>
        <v>12682</v>
      </c>
      <c r="E115" s="109">
        <f t="shared" si="20"/>
        <v>13880</v>
      </c>
      <c r="F115" s="109">
        <f t="shared" si="20"/>
        <v>12252</v>
      </c>
      <c r="G115" s="109">
        <f t="shared" si="20"/>
        <v>11906</v>
      </c>
      <c r="H115" s="110">
        <f t="shared" si="20"/>
        <v>12283.310000000003</v>
      </c>
      <c r="I115" s="110">
        <f t="shared" si="20"/>
        <v>13569.020000000002</v>
      </c>
      <c r="J115" s="110">
        <f t="shared" si="20"/>
        <v>12044.445000000002</v>
      </c>
      <c r="K115" s="110">
        <f t="shared" si="20"/>
        <v>12021.183799999997</v>
      </c>
      <c r="L115" s="110">
        <f t="shared" si="20"/>
        <v>13343.319699999998</v>
      </c>
    </row>
  </sheetData>
  <sheetProtection selectLockedCells="1"/>
  <mergeCells count="9">
    <mergeCell ref="D9:G9"/>
    <mergeCell ref="A2:L2"/>
    <mergeCell ref="A8:C8"/>
    <mergeCell ref="D8:L8"/>
    <mergeCell ref="H9:J9"/>
    <mergeCell ref="K9:L9"/>
    <mergeCell ref="A9:A10"/>
    <mergeCell ref="B9:B10"/>
    <mergeCell ref="C9:C10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87" orientation="landscape" r:id="rId1"/>
  <headerFooter alignWithMargins="0"/>
  <ignoredErrors>
    <ignoredError sqref="D115:G115 H115:L1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Normal="110" zoomScaleSheetLayoutView="100" workbookViewId="0">
      <selection activeCell="C13" sqref="C13"/>
    </sheetView>
  </sheetViews>
  <sheetFormatPr baseColWidth="10" defaultColWidth="9.140625" defaultRowHeight="12.75"/>
  <cols>
    <col min="1" max="1" width="13" style="69" customWidth="1"/>
    <col min="2" max="2" width="10.42578125" style="69" customWidth="1"/>
    <col min="3" max="3" width="26.5703125" style="69" customWidth="1"/>
    <col min="4" max="4" width="5.42578125" style="69" customWidth="1"/>
    <col min="5" max="5" width="10.7109375" style="69" customWidth="1"/>
    <col min="6" max="6" width="8.85546875" style="69" customWidth="1"/>
    <col min="7" max="7" width="6.7109375" style="69" customWidth="1"/>
    <col min="8" max="8" width="5.85546875" style="69" customWidth="1"/>
    <col min="9" max="9" width="6.42578125" style="69" customWidth="1"/>
    <col min="10" max="10" width="8.5703125" style="69" customWidth="1"/>
    <col min="11" max="11" width="3.7109375" style="69" customWidth="1"/>
    <col min="12" max="12" width="6.5703125" style="69" customWidth="1"/>
    <col min="13" max="13" width="3.85546875" style="69" customWidth="1"/>
    <col min="14" max="14" width="6.7109375" style="69" customWidth="1"/>
    <col min="15" max="15" width="4.140625" style="69" customWidth="1"/>
    <col min="16" max="16" width="5.140625" style="69" customWidth="1"/>
    <col min="17" max="17" width="4.140625" style="69" customWidth="1"/>
    <col min="18" max="16384" width="9.140625" style="69"/>
  </cols>
  <sheetData>
    <row r="1" spans="1:17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0" t="s">
        <v>88</v>
      </c>
    </row>
    <row r="2" spans="1:17" ht="15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>
      <c r="A3" s="71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>
      <c r="A4" s="71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73"/>
      <c r="M4" s="73"/>
      <c r="N4" s="73"/>
      <c r="O4" s="73"/>
      <c r="P4" s="73"/>
      <c r="Q4" s="73"/>
    </row>
    <row r="5" spans="1:17" ht="64.900000000000006" customHeight="1">
      <c r="A5" s="193" t="s">
        <v>487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7.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>
      <c r="A7" s="75" t="s">
        <v>72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7.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36" customHeight="1">
      <c r="A9" s="191" t="s">
        <v>22</v>
      </c>
      <c r="B9" s="191" t="s">
        <v>73</v>
      </c>
      <c r="C9" s="191"/>
      <c r="D9" s="191"/>
      <c r="E9" s="191"/>
      <c r="F9" s="191"/>
      <c r="G9" s="194" t="s">
        <v>509</v>
      </c>
      <c r="H9" s="195"/>
      <c r="I9" s="191" t="s">
        <v>140</v>
      </c>
      <c r="J9" s="191"/>
      <c r="K9" s="191"/>
      <c r="L9" s="191"/>
      <c r="M9" s="191"/>
      <c r="N9" s="191"/>
      <c r="O9" s="191"/>
      <c r="P9" s="196" t="s">
        <v>143</v>
      </c>
      <c r="Q9" s="196"/>
    </row>
    <row r="10" spans="1:17" ht="19.899999999999999" customHeight="1">
      <c r="A10" s="191"/>
      <c r="B10" s="191" t="s">
        <v>65</v>
      </c>
      <c r="C10" s="191" t="s">
        <v>66</v>
      </c>
      <c r="D10" s="191" t="s">
        <v>74</v>
      </c>
      <c r="E10" s="191" t="s">
        <v>75</v>
      </c>
      <c r="F10" s="191" t="s">
        <v>76</v>
      </c>
      <c r="G10" s="189" t="s">
        <v>124</v>
      </c>
      <c r="H10" s="189" t="s">
        <v>70</v>
      </c>
      <c r="I10" s="191" t="s">
        <v>77</v>
      </c>
      <c r="J10" s="191"/>
      <c r="K10" s="191"/>
      <c r="L10" s="191" t="s">
        <v>78</v>
      </c>
      <c r="M10" s="191"/>
      <c r="N10" s="191" t="s">
        <v>79</v>
      </c>
      <c r="O10" s="191"/>
      <c r="P10" s="196" t="s">
        <v>125</v>
      </c>
      <c r="Q10" s="196"/>
    </row>
    <row r="11" spans="1:17" ht="32.25" customHeight="1">
      <c r="A11" s="191"/>
      <c r="B11" s="191"/>
      <c r="C11" s="191"/>
      <c r="D11" s="191"/>
      <c r="E11" s="191"/>
      <c r="F11" s="191"/>
      <c r="G11" s="190"/>
      <c r="H11" s="190"/>
      <c r="I11" s="120" t="s">
        <v>126</v>
      </c>
      <c r="J11" s="120" t="s">
        <v>127</v>
      </c>
      <c r="K11" s="120" t="s">
        <v>80</v>
      </c>
      <c r="L11" s="120" t="s">
        <v>124</v>
      </c>
      <c r="M11" s="120" t="s">
        <v>80</v>
      </c>
      <c r="N11" s="120" t="s">
        <v>124</v>
      </c>
      <c r="O11" s="120" t="s">
        <v>80</v>
      </c>
      <c r="P11" s="120" t="s">
        <v>128</v>
      </c>
      <c r="Q11" s="120" t="s">
        <v>129</v>
      </c>
    </row>
    <row r="12" spans="1:17" ht="16.899999999999999" customHeight="1">
      <c r="A12" s="107" t="s">
        <v>150</v>
      </c>
      <c r="B12" s="107" t="s">
        <v>244</v>
      </c>
      <c r="C12" s="107" t="s">
        <v>245</v>
      </c>
      <c r="D12" s="107" t="s">
        <v>485</v>
      </c>
      <c r="E12" s="107" t="s">
        <v>172</v>
      </c>
      <c r="F12" s="121" t="s">
        <v>492</v>
      </c>
      <c r="G12" s="117">
        <v>721</v>
      </c>
      <c r="H12" s="135">
        <v>169.54</v>
      </c>
      <c r="I12" s="135">
        <v>311.10000000000002</v>
      </c>
      <c r="J12" s="135">
        <v>0</v>
      </c>
      <c r="K12" s="135">
        <v>10</v>
      </c>
      <c r="L12" s="135">
        <v>289.75</v>
      </c>
      <c r="M12" s="135">
        <v>10</v>
      </c>
      <c r="N12" s="135">
        <v>236.92499999999998</v>
      </c>
      <c r="O12" s="135">
        <v>8</v>
      </c>
      <c r="P12" s="135">
        <v>28</v>
      </c>
      <c r="Q12" s="135">
        <v>27</v>
      </c>
    </row>
    <row r="13" spans="1:17" ht="16.899999999999999" customHeight="1">
      <c r="A13" s="107" t="s">
        <v>150</v>
      </c>
      <c r="B13" s="107" t="s">
        <v>238</v>
      </c>
      <c r="C13" s="107" t="s">
        <v>239</v>
      </c>
      <c r="D13" s="107" t="s">
        <v>485</v>
      </c>
      <c r="E13" s="107" t="s">
        <v>172</v>
      </c>
      <c r="F13" s="121" t="s">
        <v>492</v>
      </c>
      <c r="G13" s="117">
        <v>79</v>
      </c>
      <c r="H13" s="135">
        <v>24.5</v>
      </c>
      <c r="I13" s="135">
        <v>32.64</v>
      </c>
      <c r="J13" s="135">
        <v>0</v>
      </c>
      <c r="K13" s="135">
        <v>1</v>
      </c>
      <c r="L13" s="135">
        <v>30.4</v>
      </c>
      <c r="M13" s="135">
        <v>1</v>
      </c>
      <c r="N13" s="135">
        <v>21.45</v>
      </c>
      <c r="O13" s="135">
        <v>1</v>
      </c>
      <c r="P13" s="135">
        <v>5</v>
      </c>
      <c r="Q13" s="135">
        <v>5</v>
      </c>
    </row>
    <row r="14" spans="1:17" ht="16.899999999999999" customHeight="1">
      <c r="A14" s="107" t="s">
        <v>150</v>
      </c>
      <c r="B14" s="107" t="s">
        <v>250</v>
      </c>
      <c r="C14" s="107" t="s">
        <v>251</v>
      </c>
      <c r="D14" s="107" t="s">
        <v>485</v>
      </c>
      <c r="E14" s="107" t="s">
        <v>172</v>
      </c>
      <c r="F14" s="121" t="s">
        <v>494</v>
      </c>
      <c r="G14" s="117">
        <v>6</v>
      </c>
      <c r="H14" s="135">
        <v>5.88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</row>
    <row r="15" spans="1:17" ht="16.899999999999999" customHeight="1">
      <c r="A15" s="107" t="s">
        <v>150</v>
      </c>
      <c r="B15" s="107" t="s">
        <v>224</v>
      </c>
      <c r="C15" s="107" t="s">
        <v>225</v>
      </c>
      <c r="D15" s="107" t="s">
        <v>485</v>
      </c>
      <c r="E15" s="107" t="s">
        <v>166</v>
      </c>
      <c r="F15" s="121" t="s">
        <v>490</v>
      </c>
      <c r="G15" s="117">
        <v>650</v>
      </c>
      <c r="H15" s="135">
        <v>187.18</v>
      </c>
      <c r="I15" s="135">
        <v>255</v>
      </c>
      <c r="J15" s="135">
        <v>0</v>
      </c>
      <c r="K15" s="135">
        <v>5</v>
      </c>
      <c r="L15" s="135">
        <v>237.5</v>
      </c>
      <c r="M15" s="135">
        <v>5</v>
      </c>
      <c r="N15" s="135">
        <v>203.77500000000001</v>
      </c>
      <c r="O15" s="135">
        <v>4</v>
      </c>
      <c r="P15" s="135">
        <v>15</v>
      </c>
      <c r="Q15" s="135">
        <v>15</v>
      </c>
    </row>
    <row r="16" spans="1:17" ht="16.899999999999999" customHeight="1">
      <c r="A16" s="107" t="s">
        <v>150</v>
      </c>
      <c r="B16" s="107" t="s">
        <v>224</v>
      </c>
      <c r="C16" s="107" t="s">
        <v>225</v>
      </c>
      <c r="D16" s="107" t="s">
        <v>486</v>
      </c>
      <c r="E16" s="107" t="s">
        <v>166</v>
      </c>
      <c r="F16" s="121" t="s">
        <v>490</v>
      </c>
      <c r="G16" s="117">
        <v>541</v>
      </c>
      <c r="H16" s="135">
        <v>143.07999999999998</v>
      </c>
      <c r="I16" s="135">
        <v>255</v>
      </c>
      <c r="J16" s="135">
        <v>0</v>
      </c>
      <c r="K16" s="135">
        <v>5</v>
      </c>
      <c r="L16" s="135">
        <v>237.5</v>
      </c>
      <c r="M16" s="135">
        <v>5</v>
      </c>
      <c r="N16" s="135">
        <v>141.375</v>
      </c>
      <c r="O16" s="135">
        <v>4</v>
      </c>
      <c r="P16" s="135">
        <v>0</v>
      </c>
      <c r="Q16" s="135">
        <v>0</v>
      </c>
    </row>
    <row r="17" spans="1:17" ht="16.899999999999999" customHeight="1">
      <c r="A17" s="107" t="s">
        <v>150</v>
      </c>
      <c r="B17" s="107" t="s">
        <v>235</v>
      </c>
      <c r="C17" s="107" t="s">
        <v>236</v>
      </c>
      <c r="D17" s="107" t="s">
        <v>485</v>
      </c>
      <c r="E17" s="107" t="s">
        <v>172</v>
      </c>
      <c r="F17" s="121" t="s">
        <v>492</v>
      </c>
      <c r="G17" s="117">
        <v>77</v>
      </c>
      <c r="H17" s="135">
        <v>16.66</v>
      </c>
      <c r="I17" s="135">
        <v>49.980000000000004</v>
      </c>
      <c r="J17" s="135">
        <v>0</v>
      </c>
      <c r="K17" s="135">
        <v>1</v>
      </c>
      <c r="L17" s="135">
        <v>46.55</v>
      </c>
      <c r="M17" s="135">
        <v>1</v>
      </c>
      <c r="N17" s="135">
        <v>10.725</v>
      </c>
      <c r="O17" s="135">
        <v>1</v>
      </c>
      <c r="P17" s="135">
        <v>5</v>
      </c>
      <c r="Q17" s="135">
        <v>5</v>
      </c>
    </row>
    <row r="18" spans="1:17" ht="16.899999999999999" customHeight="1">
      <c r="A18" s="107" t="s">
        <v>150</v>
      </c>
      <c r="B18" s="107" t="s">
        <v>257</v>
      </c>
      <c r="C18" s="107" t="s">
        <v>258</v>
      </c>
      <c r="D18" s="107" t="s">
        <v>485</v>
      </c>
      <c r="E18" s="107" t="s">
        <v>223</v>
      </c>
      <c r="F18" s="121" t="s">
        <v>495</v>
      </c>
      <c r="G18" s="117">
        <v>1280</v>
      </c>
      <c r="H18" s="135">
        <v>395.92</v>
      </c>
      <c r="I18" s="135">
        <v>471.24</v>
      </c>
      <c r="J18" s="135">
        <v>3.06</v>
      </c>
      <c r="K18" s="135">
        <v>12</v>
      </c>
      <c r="L18" s="135">
        <v>441.87</v>
      </c>
      <c r="M18" s="135">
        <v>12</v>
      </c>
      <c r="N18" s="135">
        <v>400.72499999999997</v>
      </c>
      <c r="O18" s="135">
        <v>11</v>
      </c>
      <c r="P18" s="135">
        <v>0</v>
      </c>
      <c r="Q18" s="135">
        <v>0</v>
      </c>
    </row>
    <row r="19" spans="1:17" ht="16.899999999999999" customHeight="1">
      <c r="A19" s="107" t="s">
        <v>150</v>
      </c>
      <c r="B19" s="107" t="s">
        <v>257</v>
      </c>
      <c r="C19" s="107" t="s">
        <v>258</v>
      </c>
      <c r="D19" s="107" t="s">
        <v>486</v>
      </c>
      <c r="E19" s="107" t="s">
        <v>223</v>
      </c>
      <c r="F19" s="121" t="s">
        <v>495</v>
      </c>
      <c r="G19" s="117">
        <v>1087</v>
      </c>
      <c r="H19" s="135">
        <v>259.7</v>
      </c>
      <c r="I19" s="135">
        <v>498.78000000000003</v>
      </c>
      <c r="J19" s="135">
        <v>3.06</v>
      </c>
      <c r="K19" s="135">
        <v>13</v>
      </c>
      <c r="L19" s="135">
        <v>467.52</v>
      </c>
      <c r="M19" s="135">
        <v>13</v>
      </c>
      <c r="N19" s="135">
        <v>321.75</v>
      </c>
      <c r="O19" s="135">
        <v>9</v>
      </c>
      <c r="P19" s="135">
        <v>0</v>
      </c>
      <c r="Q19" s="135">
        <v>0</v>
      </c>
    </row>
    <row r="20" spans="1:17" ht="16.899999999999999" customHeight="1">
      <c r="A20" s="107" t="s">
        <v>150</v>
      </c>
      <c r="B20" s="107" t="s">
        <v>253</v>
      </c>
      <c r="C20" s="107" t="s">
        <v>254</v>
      </c>
      <c r="D20" s="107" t="s">
        <v>486</v>
      </c>
      <c r="E20" s="107" t="s">
        <v>172</v>
      </c>
      <c r="F20" s="121" t="s">
        <v>497</v>
      </c>
      <c r="G20" s="117">
        <v>141</v>
      </c>
      <c r="H20" s="135">
        <v>46.06</v>
      </c>
      <c r="I20" s="135">
        <v>58.14</v>
      </c>
      <c r="J20" s="135">
        <v>0</v>
      </c>
      <c r="K20" s="135">
        <v>2</v>
      </c>
      <c r="L20" s="135">
        <v>54.15</v>
      </c>
      <c r="M20" s="135">
        <v>2</v>
      </c>
      <c r="N20" s="135">
        <v>36.074999999999996</v>
      </c>
      <c r="O20" s="135">
        <v>2</v>
      </c>
      <c r="P20" s="135">
        <v>6</v>
      </c>
      <c r="Q20" s="135">
        <v>6</v>
      </c>
    </row>
    <row r="21" spans="1:17" ht="16.899999999999999" customHeight="1">
      <c r="A21" s="107" t="s">
        <v>150</v>
      </c>
      <c r="B21" s="107" t="s">
        <v>255</v>
      </c>
      <c r="C21" s="107" t="s">
        <v>256</v>
      </c>
      <c r="D21" s="107" t="s">
        <v>489</v>
      </c>
      <c r="E21" s="107" t="s">
        <v>223</v>
      </c>
      <c r="F21" s="121" t="s">
        <v>495</v>
      </c>
      <c r="G21" s="117">
        <v>298</v>
      </c>
      <c r="H21" s="135">
        <v>0</v>
      </c>
      <c r="I21" s="135">
        <v>251.94</v>
      </c>
      <c r="J21" s="135">
        <v>40.799999999999997</v>
      </c>
      <c r="K21" s="135">
        <v>8</v>
      </c>
      <c r="L21" s="135">
        <v>274.25</v>
      </c>
      <c r="M21" s="135">
        <v>8</v>
      </c>
      <c r="N21" s="135">
        <v>10.725</v>
      </c>
      <c r="O21" s="135">
        <v>1</v>
      </c>
      <c r="P21" s="135">
        <v>101</v>
      </c>
      <c r="Q21" s="135">
        <v>101</v>
      </c>
    </row>
    <row r="22" spans="1:17" ht="16.899999999999999" customHeight="1">
      <c r="A22" s="107" t="s">
        <v>150</v>
      </c>
      <c r="B22" s="107" t="s">
        <v>259</v>
      </c>
      <c r="C22" s="107" t="s">
        <v>260</v>
      </c>
      <c r="D22" s="107" t="s">
        <v>485</v>
      </c>
      <c r="E22" s="107" t="s">
        <v>223</v>
      </c>
      <c r="F22" s="121" t="s">
        <v>495</v>
      </c>
      <c r="G22" s="117">
        <v>2043</v>
      </c>
      <c r="H22" s="135">
        <v>673.26</v>
      </c>
      <c r="I22" s="135">
        <v>716.04</v>
      </c>
      <c r="J22" s="135">
        <v>1.02</v>
      </c>
      <c r="K22" s="135">
        <v>18</v>
      </c>
      <c r="L22" s="135">
        <v>667.89</v>
      </c>
      <c r="M22" s="135">
        <v>18</v>
      </c>
      <c r="N22" s="135">
        <v>636.67499999999995</v>
      </c>
      <c r="O22" s="135">
        <v>17</v>
      </c>
      <c r="P22" s="135">
        <v>0</v>
      </c>
      <c r="Q22" s="135">
        <v>0</v>
      </c>
    </row>
    <row r="23" spans="1:17" ht="16.899999999999999" customHeight="1">
      <c r="A23" s="107" t="s">
        <v>150</v>
      </c>
      <c r="B23" s="107" t="s">
        <v>259</v>
      </c>
      <c r="C23" s="107" t="s">
        <v>260</v>
      </c>
      <c r="D23" s="107" t="s">
        <v>486</v>
      </c>
      <c r="E23" s="107" t="s">
        <v>223</v>
      </c>
      <c r="F23" s="121" t="s">
        <v>495</v>
      </c>
      <c r="G23" s="117">
        <v>1876</v>
      </c>
      <c r="H23" s="135">
        <v>472.36</v>
      </c>
      <c r="I23" s="135">
        <v>834.36</v>
      </c>
      <c r="J23" s="135">
        <v>8.16</v>
      </c>
      <c r="K23" s="135">
        <v>21</v>
      </c>
      <c r="L23" s="135">
        <v>785.01999999999987</v>
      </c>
      <c r="M23" s="135">
        <v>21</v>
      </c>
      <c r="N23" s="135">
        <v>553.79999999999995</v>
      </c>
      <c r="O23" s="135">
        <v>15</v>
      </c>
      <c r="P23" s="135">
        <v>0</v>
      </c>
      <c r="Q23" s="135">
        <v>0</v>
      </c>
    </row>
    <row r="24" spans="1:17" ht="16.899999999999999" customHeight="1">
      <c r="A24" s="107" t="s">
        <v>150</v>
      </c>
      <c r="B24" s="107" t="s">
        <v>261</v>
      </c>
      <c r="C24" s="107" t="s">
        <v>256</v>
      </c>
      <c r="D24" s="107" t="s">
        <v>485</v>
      </c>
      <c r="E24" s="107" t="s">
        <v>223</v>
      </c>
      <c r="F24" s="121" t="s">
        <v>498</v>
      </c>
      <c r="G24" s="117">
        <v>642</v>
      </c>
      <c r="H24" s="135">
        <v>184.24</v>
      </c>
      <c r="I24" s="135">
        <v>241.74</v>
      </c>
      <c r="J24" s="135">
        <v>3.06</v>
      </c>
      <c r="K24" s="135">
        <v>7</v>
      </c>
      <c r="L24" s="135">
        <v>228.11999999999998</v>
      </c>
      <c r="M24" s="135">
        <v>7</v>
      </c>
      <c r="N24" s="135">
        <v>208.65</v>
      </c>
      <c r="O24" s="135">
        <v>6</v>
      </c>
      <c r="P24" s="135">
        <v>0</v>
      </c>
      <c r="Q24" s="135">
        <v>0</v>
      </c>
    </row>
    <row r="25" spans="1:17" ht="16.899999999999999" customHeight="1">
      <c r="A25" s="107" t="s">
        <v>150</v>
      </c>
      <c r="B25" s="107" t="s">
        <v>261</v>
      </c>
      <c r="C25" s="107" t="s">
        <v>256</v>
      </c>
      <c r="D25" s="107" t="s">
        <v>486</v>
      </c>
      <c r="E25" s="107" t="s">
        <v>223</v>
      </c>
      <c r="F25" s="121" t="s">
        <v>498</v>
      </c>
      <c r="G25" s="117">
        <v>645</v>
      </c>
      <c r="H25" s="135">
        <v>159.74</v>
      </c>
      <c r="I25" s="135">
        <v>291.72000000000003</v>
      </c>
      <c r="J25" s="135">
        <v>19.38</v>
      </c>
      <c r="K25" s="135">
        <v>10</v>
      </c>
      <c r="L25" s="135">
        <v>290.51</v>
      </c>
      <c r="M25" s="135">
        <v>10</v>
      </c>
      <c r="N25" s="135">
        <v>172.57499999999999</v>
      </c>
      <c r="O25" s="135">
        <v>5</v>
      </c>
      <c r="P25" s="135">
        <v>0</v>
      </c>
      <c r="Q25" s="135">
        <v>0</v>
      </c>
    </row>
    <row r="26" spans="1:17" ht="16.899999999999999" customHeight="1">
      <c r="A26" s="107" t="s">
        <v>150</v>
      </c>
      <c r="B26" s="107" t="s">
        <v>262</v>
      </c>
      <c r="C26" s="107" t="s">
        <v>260</v>
      </c>
      <c r="D26" s="107" t="s">
        <v>485</v>
      </c>
      <c r="E26" s="107" t="s">
        <v>223</v>
      </c>
      <c r="F26" s="121" t="s">
        <v>499</v>
      </c>
      <c r="G26" s="117">
        <v>899</v>
      </c>
      <c r="H26" s="135">
        <v>0</v>
      </c>
      <c r="I26" s="135">
        <v>686.46</v>
      </c>
      <c r="J26" s="135">
        <v>17.34</v>
      </c>
      <c r="K26" s="135">
        <v>20</v>
      </c>
      <c r="L26" s="135">
        <v>656.18000000000006</v>
      </c>
      <c r="M26" s="135">
        <v>20</v>
      </c>
      <c r="N26" s="135">
        <v>203.77500000000001</v>
      </c>
      <c r="O26" s="135">
        <v>7</v>
      </c>
      <c r="P26" s="135">
        <v>0</v>
      </c>
      <c r="Q26" s="135">
        <v>0</v>
      </c>
    </row>
    <row r="27" spans="1:17" ht="16.899999999999999" customHeight="1">
      <c r="A27" s="107" t="s">
        <v>150</v>
      </c>
      <c r="B27" s="107" t="s">
        <v>262</v>
      </c>
      <c r="C27" s="107" t="s">
        <v>260</v>
      </c>
      <c r="D27" s="107" t="s">
        <v>486</v>
      </c>
      <c r="E27" s="107" t="s">
        <v>223</v>
      </c>
      <c r="F27" s="121" t="s">
        <v>499</v>
      </c>
      <c r="G27" s="117">
        <v>1032</v>
      </c>
      <c r="H27" s="135">
        <v>0</v>
      </c>
      <c r="I27" s="135">
        <v>786.42</v>
      </c>
      <c r="J27" s="135">
        <v>26.52</v>
      </c>
      <c r="K27" s="135">
        <v>23</v>
      </c>
      <c r="L27" s="135">
        <v>758.18999999999994</v>
      </c>
      <c r="M27" s="135">
        <v>23</v>
      </c>
      <c r="N27" s="135">
        <v>229.125</v>
      </c>
      <c r="O27" s="135">
        <v>6</v>
      </c>
      <c r="P27" s="135">
        <v>0</v>
      </c>
      <c r="Q27" s="135">
        <v>0</v>
      </c>
    </row>
    <row r="28" spans="1:17" ht="16.899999999999999" customHeight="1">
      <c r="A28" s="107" t="s">
        <v>150</v>
      </c>
      <c r="B28" s="107" t="s">
        <v>226</v>
      </c>
      <c r="C28" s="107" t="s">
        <v>227</v>
      </c>
      <c r="D28" s="107" t="s">
        <v>485</v>
      </c>
      <c r="E28" s="107" t="s">
        <v>166</v>
      </c>
      <c r="F28" s="121" t="s">
        <v>490</v>
      </c>
      <c r="G28" s="117">
        <v>836</v>
      </c>
      <c r="H28" s="135">
        <v>246.96</v>
      </c>
      <c r="I28" s="135">
        <v>307.02</v>
      </c>
      <c r="J28" s="135">
        <v>0</v>
      </c>
      <c r="K28" s="135">
        <v>6</v>
      </c>
      <c r="L28" s="135">
        <v>285.95</v>
      </c>
      <c r="M28" s="135">
        <v>6</v>
      </c>
      <c r="N28" s="135">
        <v>275.92500000000001</v>
      </c>
      <c r="O28" s="135">
        <v>6</v>
      </c>
      <c r="P28" s="135">
        <v>17</v>
      </c>
      <c r="Q28" s="135">
        <v>17</v>
      </c>
    </row>
    <row r="29" spans="1:17" ht="16.899999999999999" customHeight="1">
      <c r="A29" s="107" t="s">
        <v>150</v>
      </c>
      <c r="B29" s="107" t="s">
        <v>226</v>
      </c>
      <c r="C29" s="107" t="s">
        <v>227</v>
      </c>
      <c r="D29" s="107" t="s">
        <v>486</v>
      </c>
      <c r="E29" s="107" t="s">
        <v>166</v>
      </c>
      <c r="F29" s="121" t="s">
        <v>490</v>
      </c>
      <c r="G29" s="117">
        <v>701</v>
      </c>
      <c r="H29" s="135">
        <v>185.22</v>
      </c>
      <c r="I29" s="135">
        <v>307.02</v>
      </c>
      <c r="J29" s="135">
        <v>0</v>
      </c>
      <c r="K29" s="135">
        <v>6</v>
      </c>
      <c r="L29" s="135">
        <v>285.95</v>
      </c>
      <c r="M29" s="135">
        <v>6</v>
      </c>
      <c r="N29" s="135">
        <v>205.72499999999999</v>
      </c>
      <c r="O29" s="135">
        <v>6</v>
      </c>
      <c r="P29" s="135">
        <v>0</v>
      </c>
      <c r="Q29" s="135">
        <v>0</v>
      </c>
    </row>
    <row r="30" spans="1:17" ht="16.899999999999999" customHeight="1">
      <c r="A30" s="107" t="s">
        <v>150</v>
      </c>
      <c r="B30" s="107" t="s">
        <v>234</v>
      </c>
      <c r="C30" s="107" t="s">
        <v>180</v>
      </c>
      <c r="D30" s="107" t="s">
        <v>485</v>
      </c>
      <c r="E30" s="107" t="s">
        <v>172</v>
      </c>
      <c r="F30" s="121" t="s">
        <v>492</v>
      </c>
      <c r="G30" s="117">
        <v>154</v>
      </c>
      <c r="H30" s="135">
        <v>58.8</v>
      </c>
      <c r="I30" s="135">
        <v>36.72</v>
      </c>
      <c r="J30" s="135">
        <v>7.1400000000000006</v>
      </c>
      <c r="K30" s="135">
        <v>2</v>
      </c>
      <c r="L30" s="135">
        <v>41.129999999999995</v>
      </c>
      <c r="M30" s="135">
        <v>2</v>
      </c>
      <c r="N30" s="135">
        <v>49.725000000000001</v>
      </c>
      <c r="O30" s="135">
        <v>3</v>
      </c>
      <c r="P30" s="135">
        <v>42</v>
      </c>
      <c r="Q30" s="135">
        <v>42</v>
      </c>
    </row>
    <row r="31" spans="1:17" ht="16.899999999999999" customHeight="1">
      <c r="A31" s="107" t="s">
        <v>150</v>
      </c>
      <c r="B31" s="107" t="s">
        <v>252</v>
      </c>
      <c r="C31" s="107" t="s">
        <v>180</v>
      </c>
      <c r="D31" s="107" t="s">
        <v>485</v>
      </c>
      <c r="E31" s="107" t="s">
        <v>172</v>
      </c>
      <c r="F31" s="121" t="s">
        <v>494</v>
      </c>
      <c r="G31" s="117">
        <v>87</v>
      </c>
      <c r="H31" s="135">
        <v>28.419999999999998</v>
      </c>
      <c r="I31" s="135">
        <v>37.74</v>
      </c>
      <c r="J31" s="135">
        <v>0</v>
      </c>
      <c r="K31" s="135">
        <v>3</v>
      </c>
      <c r="L31" s="135">
        <v>35.15</v>
      </c>
      <c r="M31" s="135">
        <v>3</v>
      </c>
      <c r="N31" s="135">
        <v>20.474999999999998</v>
      </c>
      <c r="O31" s="135">
        <v>3</v>
      </c>
      <c r="P31" s="135">
        <v>0</v>
      </c>
      <c r="Q31" s="135">
        <v>0</v>
      </c>
    </row>
    <row r="32" spans="1:17" ht="16.899999999999999" customHeight="1">
      <c r="A32" s="107" t="s">
        <v>163</v>
      </c>
      <c r="B32" s="107" t="s">
        <v>175</v>
      </c>
      <c r="C32" s="107" t="s">
        <v>176</v>
      </c>
      <c r="D32" s="107" t="s">
        <v>485</v>
      </c>
      <c r="E32" s="107" t="s">
        <v>172</v>
      </c>
      <c r="F32" s="121" t="s">
        <v>492</v>
      </c>
      <c r="G32" s="117">
        <v>36</v>
      </c>
      <c r="H32" s="135">
        <v>12.74</v>
      </c>
      <c r="I32" s="135">
        <v>11.22</v>
      </c>
      <c r="J32" s="135">
        <v>0</v>
      </c>
      <c r="K32" s="135">
        <v>2</v>
      </c>
      <c r="L32" s="135">
        <v>10.45</v>
      </c>
      <c r="M32" s="135">
        <v>2</v>
      </c>
      <c r="N32" s="135">
        <v>11.7</v>
      </c>
      <c r="O32" s="135">
        <v>2</v>
      </c>
      <c r="P32" s="135">
        <v>12</v>
      </c>
      <c r="Q32" s="135">
        <v>12</v>
      </c>
    </row>
    <row r="33" spans="1:17" ht="16.899999999999999" customHeight="1">
      <c r="A33" s="107" t="s">
        <v>163</v>
      </c>
      <c r="B33" s="107" t="s">
        <v>206</v>
      </c>
      <c r="C33" s="107" t="s">
        <v>207</v>
      </c>
      <c r="D33" s="107" t="s">
        <v>485</v>
      </c>
      <c r="E33" s="107" t="s">
        <v>172</v>
      </c>
      <c r="F33" s="121" t="s">
        <v>493</v>
      </c>
      <c r="G33" s="117">
        <v>143</v>
      </c>
      <c r="H33" s="135">
        <v>0</v>
      </c>
      <c r="I33" s="135">
        <v>106.08</v>
      </c>
      <c r="J33" s="135">
        <v>0</v>
      </c>
      <c r="K33" s="135">
        <v>3</v>
      </c>
      <c r="L33" s="135">
        <v>98.8</v>
      </c>
      <c r="M33" s="135">
        <v>3</v>
      </c>
      <c r="N33" s="135">
        <v>38.024999999999999</v>
      </c>
      <c r="O33" s="135">
        <v>3</v>
      </c>
      <c r="P33" s="135">
        <v>0</v>
      </c>
      <c r="Q33" s="135">
        <v>0</v>
      </c>
    </row>
    <row r="34" spans="1:17" ht="16.899999999999999" customHeight="1">
      <c r="A34" s="107" t="s">
        <v>163</v>
      </c>
      <c r="B34" s="107" t="s">
        <v>206</v>
      </c>
      <c r="C34" s="107" t="s">
        <v>207</v>
      </c>
      <c r="D34" s="107" t="s">
        <v>488</v>
      </c>
      <c r="E34" s="107" t="s">
        <v>172</v>
      </c>
      <c r="F34" s="121" t="s">
        <v>493</v>
      </c>
      <c r="G34" s="117">
        <v>109</v>
      </c>
      <c r="H34" s="135">
        <v>0</v>
      </c>
      <c r="I34" s="135">
        <v>69.36</v>
      </c>
      <c r="J34" s="135">
        <v>0</v>
      </c>
      <c r="K34" s="135">
        <v>3</v>
      </c>
      <c r="L34" s="135">
        <v>64.599999999999994</v>
      </c>
      <c r="M34" s="135">
        <v>3</v>
      </c>
      <c r="N34" s="135">
        <v>39.975000000000001</v>
      </c>
      <c r="O34" s="135">
        <v>3</v>
      </c>
      <c r="P34" s="135">
        <v>0</v>
      </c>
      <c r="Q34" s="135">
        <v>0</v>
      </c>
    </row>
    <row r="35" spans="1:17" ht="16.899999999999999" customHeight="1">
      <c r="A35" s="107" t="s">
        <v>163</v>
      </c>
      <c r="B35" s="107" t="s">
        <v>209</v>
      </c>
      <c r="C35" s="107" t="s">
        <v>210</v>
      </c>
      <c r="D35" s="107" t="s">
        <v>485</v>
      </c>
      <c r="E35" s="107" t="s">
        <v>172</v>
      </c>
      <c r="F35" s="121" t="s">
        <v>494</v>
      </c>
      <c r="G35" s="117">
        <v>35</v>
      </c>
      <c r="H35" s="135">
        <v>8.82</v>
      </c>
      <c r="I35" s="135">
        <v>18.36</v>
      </c>
      <c r="J35" s="135">
        <v>1.02</v>
      </c>
      <c r="K35" s="135">
        <v>1</v>
      </c>
      <c r="L35" s="135">
        <v>18.089999999999996</v>
      </c>
      <c r="M35" s="135">
        <v>1</v>
      </c>
      <c r="N35" s="135">
        <v>6.8250000000000002</v>
      </c>
      <c r="O35" s="135">
        <v>1</v>
      </c>
      <c r="P35" s="135">
        <v>18</v>
      </c>
      <c r="Q35" s="135">
        <v>18</v>
      </c>
    </row>
    <row r="36" spans="1:17" ht="16.899999999999999" customHeight="1">
      <c r="A36" s="107" t="s">
        <v>163</v>
      </c>
      <c r="B36" s="107" t="s">
        <v>211</v>
      </c>
      <c r="C36" s="107" t="s">
        <v>212</v>
      </c>
      <c r="D36" s="107" t="s">
        <v>485</v>
      </c>
      <c r="E36" s="107" t="s">
        <v>172</v>
      </c>
      <c r="F36" s="121" t="s">
        <v>494</v>
      </c>
      <c r="G36" s="117">
        <v>39</v>
      </c>
      <c r="H36" s="135">
        <v>19.600000000000001</v>
      </c>
      <c r="I36" s="135">
        <v>8.16</v>
      </c>
      <c r="J36" s="135">
        <v>0</v>
      </c>
      <c r="K36" s="135">
        <v>1</v>
      </c>
      <c r="L36" s="135">
        <v>7.6</v>
      </c>
      <c r="M36" s="135">
        <v>1</v>
      </c>
      <c r="N36" s="135">
        <v>10.725</v>
      </c>
      <c r="O36" s="135">
        <v>1</v>
      </c>
      <c r="P36" s="135">
        <v>0</v>
      </c>
      <c r="Q36" s="135">
        <v>0</v>
      </c>
    </row>
    <row r="37" spans="1:17" ht="16.899999999999999" customHeight="1">
      <c r="A37" s="107" t="s">
        <v>150</v>
      </c>
      <c r="B37" s="107" t="s">
        <v>242</v>
      </c>
      <c r="C37" s="107" t="s">
        <v>243</v>
      </c>
      <c r="D37" s="107" t="s">
        <v>485</v>
      </c>
      <c r="E37" s="107" t="s">
        <v>172</v>
      </c>
      <c r="F37" s="121" t="s">
        <v>492</v>
      </c>
      <c r="G37" s="117">
        <v>845</v>
      </c>
      <c r="H37" s="135">
        <v>278.32</v>
      </c>
      <c r="I37" s="135">
        <v>280.5</v>
      </c>
      <c r="J37" s="135">
        <v>0</v>
      </c>
      <c r="K37" s="135">
        <v>8</v>
      </c>
      <c r="L37" s="135">
        <v>261.25</v>
      </c>
      <c r="M37" s="135">
        <v>8</v>
      </c>
      <c r="N37" s="135">
        <v>278.84999999999997</v>
      </c>
      <c r="O37" s="135">
        <v>8</v>
      </c>
      <c r="P37" s="135">
        <v>29</v>
      </c>
      <c r="Q37" s="135">
        <v>29</v>
      </c>
    </row>
    <row r="38" spans="1:17" ht="16.899999999999999" customHeight="1">
      <c r="A38" s="107" t="s">
        <v>150</v>
      </c>
      <c r="B38" s="107" t="s">
        <v>228</v>
      </c>
      <c r="C38" s="107" t="s">
        <v>229</v>
      </c>
      <c r="D38" s="107" t="s">
        <v>485</v>
      </c>
      <c r="E38" s="107" t="s">
        <v>169</v>
      </c>
      <c r="F38" s="121" t="s">
        <v>496</v>
      </c>
      <c r="G38" s="117">
        <v>540</v>
      </c>
      <c r="H38" s="136">
        <v>147.97999999999999</v>
      </c>
      <c r="I38" s="136">
        <v>217.26</v>
      </c>
      <c r="J38" s="136">
        <v>5.0999999999999996</v>
      </c>
      <c r="K38" s="135">
        <v>4</v>
      </c>
      <c r="L38" s="135">
        <v>207.29999999999998</v>
      </c>
      <c r="M38" s="135">
        <v>4</v>
      </c>
      <c r="N38" s="135">
        <v>166.72499999999999</v>
      </c>
      <c r="O38" s="135">
        <v>5</v>
      </c>
      <c r="P38" s="135">
        <v>13</v>
      </c>
      <c r="Q38" s="135">
        <v>13</v>
      </c>
    </row>
    <row r="39" spans="1:17" ht="16.899999999999999" customHeight="1">
      <c r="A39" s="107" t="s">
        <v>150</v>
      </c>
      <c r="B39" s="107" t="s">
        <v>228</v>
      </c>
      <c r="C39" s="107" t="s">
        <v>229</v>
      </c>
      <c r="D39" s="107" t="s">
        <v>486</v>
      </c>
      <c r="E39" s="107" t="s">
        <v>169</v>
      </c>
      <c r="F39" s="121" t="s">
        <v>496</v>
      </c>
      <c r="G39" s="117">
        <v>447</v>
      </c>
      <c r="H39" s="135">
        <v>161.69999999999999</v>
      </c>
      <c r="I39" s="135">
        <v>105.06</v>
      </c>
      <c r="J39" s="135">
        <v>0</v>
      </c>
      <c r="K39" s="135">
        <v>2</v>
      </c>
      <c r="L39" s="135">
        <v>97.85</v>
      </c>
      <c r="M39" s="135">
        <v>2</v>
      </c>
      <c r="N39" s="135">
        <v>174.52500000000001</v>
      </c>
      <c r="O39" s="135">
        <v>6</v>
      </c>
      <c r="P39" s="135">
        <v>0</v>
      </c>
      <c r="Q39" s="135">
        <v>0</v>
      </c>
    </row>
    <row r="40" spans="1:17" ht="16.899999999999999" customHeight="1">
      <c r="A40" s="107" t="s">
        <v>163</v>
      </c>
      <c r="B40" s="107" t="s">
        <v>167</v>
      </c>
      <c r="C40" s="107" t="s">
        <v>168</v>
      </c>
      <c r="D40" s="107" t="s">
        <v>485</v>
      </c>
      <c r="E40" s="107" t="s">
        <v>166</v>
      </c>
      <c r="F40" s="121" t="s">
        <v>491</v>
      </c>
      <c r="G40" s="117">
        <v>2320</v>
      </c>
      <c r="H40" s="135">
        <v>620.34</v>
      </c>
      <c r="I40" s="135">
        <v>856.80000000000007</v>
      </c>
      <c r="J40" s="135">
        <v>161.16</v>
      </c>
      <c r="K40" s="135">
        <v>51</v>
      </c>
      <c r="L40" s="135">
        <v>954.42</v>
      </c>
      <c r="M40" s="135">
        <v>51</v>
      </c>
      <c r="N40" s="135">
        <v>671.77499999999998</v>
      </c>
      <c r="O40" s="135">
        <v>44</v>
      </c>
      <c r="P40" s="135">
        <v>156</v>
      </c>
      <c r="Q40" s="135">
        <v>156</v>
      </c>
    </row>
    <row r="41" spans="1:17" ht="16.899999999999999" customHeight="1">
      <c r="A41" s="107" t="s">
        <v>163</v>
      </c>
      <c r="B41" s="107" t="s">
        <v>181</v>
      </c>
      <c r="C41" s="107" t="s">
        <v>182</v>
      </c>
      <c r="D41" s="107" t="s">
        <v>485</v>
      </c>
      <c r="E41" s="107" t="s">
        <v>172</v>
      </c>
      <c r="F41" s="121" t="s">
        <v>492</v>
      </c>
      <c r="G41" s="117">
        <v>69</v>
      </c>
      <c r="H41" s="135">
        <v>24.5</v>
      </c>
      <c r="I41" s="135">
        <v>25.5</v>
      </c>
      <c r="J41" s="135">
        <v>0</v>
      </c>
      <c r="K41" s="135">
        <v>1</v>
      </c>
      <c r="L41" s="135">
        <v>23.75</v>
      </c>
      <c r="M41" s="135">
        <v>1</v>
      </c>
      <c r="N41" s="135">
        <v>18.524999999999999</v>
      </c>
      <c r="O41" s="135">
        <v>1</v>
      </c>
      <c r="P41" s="135">
        <v>6</v>
      </c>
      <c r="Q41" s="135">
        <v>6</v>
      </c>
    </row>
    <row r="42" spans="1:17" ht="16.899999999999999" customHeight="1">
      <c r="A42" s="107" t="s">
        <v>163</v>
      </c>
      <c r="B42" s="107" t="s">
        <v>198</v>
      </c>
      <c r="C42" s="107" t="s">
        <v>199</v>
      </c>
      <c r="D42" s="107" t="s">
        <v>485</v>
      </c>
      <c r="E42" s="107" t="s">
        <v>172</v>
      </c>
      <c r="F42" s="121" t="s">
        <v>492</v>
      </c>
      <c r="G42" s="117">
        <v>74</v>
      </c>
      <c r="H42" s="135">
        <v>17.64</v>
      </c>
      <c r="I42" s="135">
        <v>33.660000000000004</v>
      </c>
      <c r="J42" s="135">
        <v>1.02</v>
      </c>
      <c r="K42" s="135">
        <v>1</v>
      </c>
      <c r="L42" s="135">
        <v>32.339999999999996</v>
      </c>
      <c r="M42" s="135">
        <v>1</v>
      </c>
      <c r="N42" s="135">
        <v>21.45</v>
      </c>
      <c r="O42" s="135">
        <v>1</v>
      </c>
      <c r="P42" s="135">
        <v>17</v>
      </c>
      <c r="Q42" s="135">
        <v>17</v>
      </c>
    </row>
    <row r="43" spans="1:17" ht="16.899999999999999" customHeight="1">
      <c r="A43" s="107" t="s">
        <v>150</v>
      </c>
      <c r="B43" s="107" t="s">
        <v>232</v>
      </c>
      <c r="C43" s="107" t="s">
        <v>233</v>
      </c>
      <c r="D43" s="107" t="s">
        <v>485</v>
      </c>
      <c r="E43" s="107" t="s">
        <v>172</v>
      </c>
      <c r="F43" s="121" t="s">
        <v>492</v>
      </c>
      <c r="G43" s="117">
        <v>102</v>
      </c>
      <c r="H43" s="135">
        <v>45.08</v>
      </c>
      <c r="I43" s="135">
        <v>26.52</v>
      </c>
      <c r="J43" s="135">
        <v>2.04</v>
      </c>
      <c r="K43" s="135">
        <v>2</v>
      </c>
      <c r="L43" s="135">
        <v>26.68</v>
      </c>
      <c r="M43" s="135">
        <v>2</v>
      </c>
      <c r="N43" s="135">
        <v>27.3</v>
      </c>
      <c r="O43" s="135">
        <v>2</v>
      </c>
      <c r="P43" s="135">
        <v>18</v>
      </c>
      <c r="Q43" s="135">
        <v>18</v>
      </c>
    </row>
    <row r="44" spans="1:17" ht="16.899999999999999" customHeight="1">
      <c r="A44" s="107" t="s">
        <v>150</v>
      </c>
      <c r="B44" s="107" t="s">
        <v>237</v>
      </c>
      <c r="C44" s="107" t="s">
        <v>186</v>
      </c>
      <c r="D44" s="107" t="s">
        <v>485</v>
      </c>
      <c r="E44" s="107" t="s">
        <v>172</v>
      </c>
      <c r="F44" s="121" t="s">
        <v>492</v>
      </c>
      <c r="G44" s="117">
        <v>711</v>
      </c>
      <c r="H44" s="135">
        <v>182.28</v>
      </c>
      <c r="I44" s="135">
        <v>247.86</v>
      </c>
      <c r="J44" s="135">
        <v>0</v>
      </c>
      <c r="K44" s="135">
        <v>8</v>
      </c>
      <c r="L44" s="135">
        <v>230.85</v>
      </c>
      <c r="M44" s="135">
        <v>8</v>
      </c>
      <c r="N44" s="135">
        <v>274.95</v>
      </c>
      <c r="O44" s="135">
        <v>7</v>
      </c>
      <c r="P44" s="135">
        <v>65</v>
      </c>
      <c r="Q44" s="135">
        <v>65</v>
      </c>
    </row>
    <row r="45" spans="1:17" ht="16.899999999999999" customHeight="1">
      <c r="A45" s="107" t="s">
        <v>150</v>
      </c>
      <c r="B45" s="107" t="s">
        <v>237</v>
      </c>
      <c r="C45" s="107" t="s">
        <v>186</v>
      </c>
      <c r="D45" s="107" t="s">
        <v>486</v>
      </c>
      <c r="E45" s="107" t="s">
        <v>172</v>
      </c>
      <c r="F45" s="121" t="s">
        <v>492</v>
      </c>
      <c r="G45" s="117">
        <v>241</v>
      </c>
      <c r="H45" s="135">
        <v>28.419999999999998</v>
      </c>
      <c r="I45" s="135">
        <v>142.80000000000001</v>
      </c>
      <c r="J45" s="135">
        <v>0</v>
      </c>
      <c r="K45" s="135">
        <v>8</v>
      </c>
      <c r="L45" s="135">
        <v>133</v>
      </c>
      <c r="M45" s="135">
        <v>8</v>
      </c>
      <c r="N45" s="135">
        <v>70.2</v>
      </c>
      <c r="O45" s="135">
        <v>7</v>
      </c>
      <c r="P45" s="135">
        <v>0</v>
      </c>
      <c r="Q45" s="135">
        <v>0</v>
      </c>
    </row>
    <row r="46" spans="1:17" ht="16.899999999999999" customHeight="1">
      <c r="A46" s="107" t="s">
        <v>150</v>
      </c>
      <c r="B46" s="107" t="s">
        <v>240</v>
      </c>
      <c r="C46" s="107" t="s">
        <v>241</v>
      </c>
      <c r="D46" s="107" t="s">
        <v>485</v>
      </c>
      <c r="E46" s="107" t="s">
        <v>172</v>
      </c>
      <c r="F46" s="121" t="s">
        <v>492</v>
      </c>
      <c r="G46" s="117">
        <v>103</v>
      </c>
      <c r="H46" s="135">
        <v>32.339999999999996</v>
      </c>
      <c r="I46" s="135">
        <v>37.74</v>
      </c>
      <c r="J46" s="135">
        <v>2.04</v>
      </c>
      <c r="K46" s="135">
        <v>2</v>
      </c>
      <c r="L46" s="135">
        <v>37.129999999999995</v>
      </c>
      <c r="M46" s="135">
        <v>2</v>
      </c>
      <c r="N46" s="135">
        <v>30.224999999999998</v>
      </c>
      <c r="O46" s="135">
        <v>2</v>
      </c>
      <c r="P46" s="135">
        <v>6</v>
      </c>
      <c r="Q46" s="135">
        <v>6</v>
      </c>
    </row>
    <row r="47" spans="1:17" ht="16.899999999999999" customHeight="1">
      <c r="A47" s="107" t="s">
        <v>150</v>
      </c>
      <c r="B47" s="107" t="s">
        <v>246</v>
      </c>
      <c r="C47" s="107" t="s">
        <v>150</v>
      </c>
      <c r="D47" s="107" t="s">
        <v>485</v>
      </c>
      <c r="E47" s="107" t="s">
        <v>172</v>
      </c>
      <c r="F47" s="121" t="s">
        <v>493</v>
      </c>
      <c r="G47" s="117">
        <v>138</v>
      </c>
      <c r="H47" s="135">
        <v>18.62</v>
      </c>
      <c r="I47" s="135">
        <v>65.28</v>
      </c>
      <c r="J47" s="135">
        <v>0</v>
      </c>
      <c r="K47" s="135">
        <v>2</v>
      </c>
      <c r="L47" s="135">
        <v>60.8</v>
      </c>
      <c r="M47" s="135">
        <v>2</v>
      </c>
      <c r="N47" s="135">
        <v>53.625</v>
      </c>
      <c r="O47" s="135">
        <v>2</v>
      </c>
      <c r="P47" s="135">
        <v>0</v>
      </c>
      <c r="Q47" s="135">
        <v>0</v>
      </c>
    </row>
    <row r="48" spans="1:17" ht="16.899999999999999" customHeight="1">
      <c r="A48" s="107" t="s">
        <v>150</v>
      </c>
      <c r="B48" s="107" t="s">
        <v>246</v>
      </c>
      <c r="C48" s="107" t="s">
        <v>150</v>
      </c>
      <c r="D48" s="107" t="s">
        <v>486</v>
      </c>
      <c r="E48" s="107" t="s">
        <v>172</v>
      </c>
      <c r="F48" s="121" t="s">
        <v>493</v>
      </c>
      <c r="G48" s="117">
        <v>89</v>
      </c>
      <c r="H48" s="135">
        <v>11.76</v>
      </c>
      <c r="I48" s="135">
        <v>38.76</v>
      </c>
      <c r="J48" s="135">
        <v>0</v>
      </c>
      <c r="K48" s="135">
        <v>2</v>
      </c>
      <c r="L48" s="135">
        <v>36.1</v>
      </c>
      <c r="M48" s="135">
        <v>2</v>
      </c>
      <c r="N48" s="135">
        <v>38.024999999999999</v>
      </c>
      <c r="O48" s="135">
        <v>2</v>
      </c>
      <c r="P48" s="135">
        <v>0</v>
      </c>
      <c r="Q48" s="135">
        <v>0</v>
      </c>
    </row>
    <row r="49" spans="1:17" ht="16.899999999999999" customHeight="1">
      <c r="A49" s="107" t="s">
        <v>150</v>
      </c>
      <c r="B49" s="107" t="s">
        <v>247</v>
      </c>
      <c r="C49" s="107" t="s">
        <v>218</v>
      </c>
      <c r="D49" s="107" t="s">
        <v>485</v>
      </c>
      <c r="E49" s="107" t="s">
        <v>172</v>
      </c>
      <c r="F49" s="121" t="s">
        <v>493</v>
      </c>
      <c r="G49" s="117">
        <v>289</v>
      </c>
      <c r="H49" s="135">
        <v>62.72</v>
      </c>
      <c r="I49" s="135">
        <v>144.84</v>
      </c>
      <c r="J49" s="135">
        <v>0</v>
      </c>
      <c r="K49" s="135">
        <v>10</v>
      </c>
      <c r="L49" s="135">
        <v>134.9</v>
      </c>
      <c r="M49" s="135">
        <v>10</v>
      </c>
      <c r="N49" s="135">
        <v>80.924999999999997</v>
      </c>
      <c r="O49" s="135">
        <v>6</v>
      </c>
      <c r="P49" s="135">
        <v>0</v>
      </c>
      <c r="Q49" s="135">
        <v>0</v>
      </c>
    </row>
    <row r="50" spans="1:17" ht="16.899999999999999" customHeight="1">
      <c r="A50" s="107" t="s">
        <v>150</v>
      </c>
      <c r="B50" s="107" t="s">
        <v>247</v>
      </c>
      <c r="C50" s="107" t="s">
        <v>218</v>
      </c>
      <c r="D50" s="107" t="s">
        <v>486</v>
      </c>
      <c r="E50" s="107" t="s">
        <v>172</v>
      </c>
      <c r="F50" s="121" t="s">
        <v>493</v>
      </c>
      <c r="G50" s="117">
        <v>81</v>
      </c>
      <c r="H50" s="135">
        <v>0.98</v>
      </c>
      <c r="I50" s="135">
        <v>62.22</v>
      </c>
      <c r="J50" s="135">
        <v>0</v>
      </c>
      <c r="K50" s="135">
        <v>3</v>
      </c>
      <c r="L50" s="135">
        <v>57.949999999999996</v>
      </c>
      <c r="M50" s="135">
        <v>3</v>
      </c>
      <c r="N50" s="135">
        <v>18.524999999999999</v>
      </c>
      <c r="O50" s="135">
        <v>2</v>
      </c>
      <c r="P50" s="135">
        <v>0</v>
      </c>
      <c r="Q50" s="135">
        <v>0</v>
      </c>
    </row>
    <row r="51" spans="1:17" ht="16.899999999999999" customHeight="1">
      <c r="A51" s="107" t="s">
        <v>150</v>
      </c>
      <c r="B51" s="107" t="s">
        <v>248</v>
      </c>
      <c r="C51" s="107" t="s">
        <v>249</v>
      </c>
      <c r="D51" s="107" t="s">
        <v>485</v>
      </c>
      <c r="E51" s="107" t="s">
        <v>172</v>
      </c>
      <c r="F51" s="121" t="s">
        <v>493</v>
      </c>
      <c r="G51" s="117">
        <v>76</v>
      </c>
      <c r="H51" s="135">
        <v>15.68</v>
      </c>
      <c r="I51" s="135">
        <v>49.980000000000004</v>
      </c>
      <c r="J51" s="135">
        <v>0</v>
      </c>
      <c r="K51" s="135">
        <v>1</v>
      </c>
      <c r="L51" s="135">
        <v>46.55</v>
      </c>
      <c r="M51" s="135">
        <v>1</v>
      </c>
      <c r="N51" s="135">
        <v>10.725</v>
      </c>
      <c r="O51" s="135">
        <v>1</v>
      </c>
      <c r="P51" s="135">
        <v>0</v>
      </c>
      <c r="Q51" s="135">
        <v>0</v>
      </c>
    </row>
    <row r="52" spans="1:17" ht="16.899999999999999" customHeight="1">
      <c r="A52" s="107" t="s">
        <v>150</v>
      </c>
      <c r="B52" s="107" t="s">
        <v>248</v>
      </c>
      <c r="C52" s="107" t="s">
        <v>249</v>
      </c>
      <c r="D52" s="107" t="s">
        <v>486</v>
      </c>
      <c r="E52" s="107" t="s">
        <v>172</v>
      </c>
      <c r="F52" s="121" t="s">
        <v>493</v>
      </c>
      <c r="G52" s="117">
        <v>80</v>
      </c>
      <c r="H52" s="135">
        <v>0</v>
      </c>
      <c r="I52" s="135">
        <v>52.02</v>
      </c>
      <c r="J52" s="135">
        <v>0</v>
      </c>
      <c r="K52" s="135">
        <v>3</v>
      </c>
      <c r="L52" s="135">
        <v>48.449999999999996</v>
      </c>
      <c r="M52" s="135">
        <v>3</v>
      </c>
      <c r="N52" s="135">
        <v>28.274999999999999</v>
      </c>
      <c r="O52" s="135">
        <v>2</v>
      </c>
      <c r="P52" s="135">
        <v>0</v>
      </c>
      <c r="Q52" s="135">
        <v>0</v>
      </c>
    </row>
    <row r="53" spans="1:17" ht="16.899999999999999" customHeight="1">
      <c r="A53" s="107" t="s">
        <v>163</v>
      </c>
      <c r="B53" s="107" t="s">
        <v>179</v>
      </c>
      <c r="C53" s="107" t="s">
        <v>180</v>
      </c>
      <c r="D53" s="107" t="s">
        <v>485</v>
      </c>
      <c r="E53" s="107" t="s">
        <v>172</v>
      </c>
      <c r="F53" s="121" t="s">
        <v>492</v>
      </c>
      <c r="G53" s="117">
        <v>25</v>
      </c>
      <c r="H53" s="135">
        <v>8.82</v>
      </c>
      <c r="I53" s="135">
        <v>16.32</v>
      </c>
      <c r="J53" s="135">
        <v>0</v>
      </c>
      <c r="K53" s="135">
        <v>1</v>
      </c>
      <c r="L53" s="135">
        <v>15.2</v>
      </c>
      <c r="M53" s="135">
        <v>1</v>
      </c>
      <c r="N53" s="135">
        <v>0</v>
      </c>
      <c r="O53" s="135">
        <v>0</v>
      </c>
      <c r="P53" s="135">
        <v>33</v>
      </c>
      <c r="Q53" s="135">
        <v>33</v>
      </c>
    </row>
    <row r="54" spans="1:17" ht="16.899999999999999" customHeight="1">
      <c r="A54" s="107" t="s">
        <v>163</v>
      </c>
      <c r="B54" s="107" t="s">
        <v>192</v>
      </c>
      <c r="C54" s="107" t="s">
        <v>193</v>
      </c>
      <c r="D54" s="107" t="s">
        <v>485</v>
      </c>
      <c r="E54" s="107" t="s">
        <v>172</v>
      </c>
      <c r="F54" s="121" t="s">
        <v>492</v>
      </c>
      <c r="G54" s="117">
        <v>259</v>
      </c>
      <c r="H54" s="135">
        <v>80.36</v>
      </c>
      <c r="I54" s="135">
        <v>100.98</v>
      </c>
      <c r="J54" s="135">
        <v>0</v>
      </c>
      <c r="K54" s="135">
        <v>3</v>
      </c>
      <c r="L54" s="135">
        <v>94.05</v>
      </c>
      <c r="M54" s="135">
        <v>3</v>
      </c>
      <c r="N54" s="135">
        <v>76.05</v>
      </c>
      <c r="O54" s="135">
        <v>3</v>
      </c>
      <c r="P54" s="135">
        <v>24</v>
      </c>
      <c r="Q54" s="135">
        <v>24</v>
      </c>
    </row>
    <row r="55" spans="1:17" ht="16.899999999999999" customHeight="1">
      <c r="A55" s="107" t="s">
        <v>163</v>
      </c>
      <c r="B55" s="107" t="s">
        <v>200</v>
      </c>
      <c r="C55" s="107" t="s">
        <v>201</v>
      </c>
      <c r="D55" s="107" t="s">
        <v>485</v>
      </c>
      <c r="E55" s="107" t="s">
        <v>172</v>
      </c>
      <c r="F55" s="121" t="s">
        <v>492</v>
      </c>
      <c r="G55" s="117">
        <v>482</v>
      </c>
      <c r="H55" s="135">
        <v>141.12</v>
      </c>
      <c r="I55" s="135">
        <v>185.64000000000001</v>
      </c>
      <c r="J55" s="135">
        <v>1.02</v>
      </c>
      <c r="K55" s="135">
        <v>4</v>
      </c>
      <c r="L55" s="135">
        <v>173.89000000000001</v>
      </c>
      <c r="M55" s="135">
        <v>4</v>
      </c>
      <c r="N55" s="135">
        <v>151.125</v>
      </c>
      <c r="O55" s="135">
        <v>4</v>
      </c>
      <c r="P55" s="135">
        <v>14</v>
      </c>
      <c r="Q55" s="135">
        <v>14</v>
      </c>
    </row>
    <row r="56" spans="1:17" ht="16.899999999999999" customHeight="1">
      <c r="A56" s="107" t="s">
        <v>163</v>
      </c>
      <c r="B56" s="107" t="s">
        <v>164</v>
      </c>
      <c r="C56" s="107" t="s">
        <v>165</v>
      </c>
      <c r="D56" s="107" t="s">
        <v>485</v>
      </c>
      <c r="E56" s="107" t="s">
        <v>166</v>
      </c>
      <c r="F56" s="121" t="s">
        <v>490</v>
      </c>
      <c r="G56" s="117">
        <v>678</v>
      </c>
      <c r="H56" s="135">
        <v>200.9</v>
      </c>
      <c r="I56" s="135">
        <v>264.18</v>
      </c>
      <c r="J56" s="135">
        <v>0</v>
      </c>
      <c r="K56" s="135">
        <v>5</v>
      </c>
      <c r="L56" s="135">
        <v>246.04999999999998</v>
      </c>
      <c r="M56" s="135">
        <v>5</v>
      </c>
      <c r="N56" s="135">
        <v>208.65</v>
      </c>
      <c r="O56" s="135">
        <v>5</v>
      </c>
      <c r="P56" s="135">
        <v>14</v>
      </c>
      <c r="Q56" s="135">
        <v>14</v>
      </c>
    </row>
    <row r="57" spans="1:17" ht="16.899999999999999" customHeight="1">
      <c r="A57" s="107" t="s">
        <v>163</v>
      </c>
      <c r="B57" s="107" t="s">
        <v>164</v>
      </c>
      <c r="C57" s="107" t="s">
        <v>165</v>
      </c>
      <c r="D57" s="107" t="s">
        <v>486</v>
      </c>
      <c r="E57" s="107" t="s">
        <v>166</v>
      </c>
      <c r="F57" s="121" t="s">
        <v>490</v>
      </c>
      <c r="G57" s="117">
        <v>527</v>
      </c>
      <c r="H57" s="135">
        <v>134.26</v>
      </c>
      <c r="I57" s="135">
        <v>235.62</v>
      </c>
      <c r="J57" s="135">
        <v>0</v>
      </c>
      <c r="K57" s="135">
        <v>5</v>
      </c>
      <c r="L57" s="135">
        <v>219.45</v>
      </c>
      <c r="M57" s="135">
        <v>5</v>
      </c>
      <c r="N57" s="135">
        <v>155.02500000000001</v>
      </c>
      <c r="O57" s="135">
        <v>5</v>
      </c>
      <c r="P57" s="135">
        <v>0</v>
      </c>
      <c r="Q57" s="135">
        <v>0</v>
      </c>
    </row>
    <row r="58" spans="1:17" ht="16.899999999999999" customHeight="1">
      <c r="A58" s="107" t="s">
        <v>163</v>
      </c>
      <c r="B58" s="107" t="s">
        <v>187</v>
      </c>
      <c r="C58" s="107" t="s">
        <v>188</v>
      </c>
      <c r="D58" s="107" t="s">
        <v>486</v>
      </c>
      <c r="E58" s="107" t="s">
        <v>172</v>
      </c>
      <c r="F58" s="121" t="s">
        <v>492</v>
      </c>
      <c r="G58" s="117">
        <v>3</v>
      </c>
      <c r="H58" s="135">
        <v>1.96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0.97499999999999998</v>
      </c>
      <c r="O58" s="135">
        <v>1</v>
      </c>
      <c r="P58" s="135">
        <v>2</v>
      </c>
      <c r="Q58" s="135">
        <v>2</v>
      </c>
    </row>
    <row r="59" spans="1:17" ht="16.899999999999999" customHeight="1">
      <c r="A59" s="107" t="s">
        <v>163</v>
      </c>
      <c r="B59" s="107" t="s">
        <v>208</v>
      </c>
      <c r="C59" s="107" t="s">
        <v>188</v>
      </c>
      <c r="D59" s="107" t="s">
        <v>488</v>
      </c>
      <c r="E59" s="107" t="s">
        <v>172</v>
      </c>
      <c r="F59" s="121" t="s">
        <v>493</v>
      </c>
      <c r="G59" s="117">
        <v>3</v>
      </c>
      <c r="H59" s="135">
        <v>1.96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0.97499999999999998</v>
      </c>
      <c r="O59" s="135">
        <v>1</v>
      </c>
      <c r="P59" s="135">
        <v>0</v>
      </c>
      <c r="Q59" s="135">
        <v>0</v>
      </c>
    </row>
    <row r="60" spans="1:17" ht="16.899999999999999" customHeight="1">
      <c r="A60" s="107" t="s">
        <v>163</v>
      </c>
      <c r="B60" s="107" t="s">
        <v>173</v>
      </c>
      <c r="C60" s="107" t="s">
        <v>174</v>
      </c>
      <c r="D60" s="107" t="s">
        <v>485</v>
      </c>
      <c r="E60" s="107" t="s">
        <v>172</v>
      </c>
      <c r="F60" s="121" t="s">
        <v>492</v>
      </c>
      <c r="G60" s="117">
        <v>418</v>
      </c>
      <c r="H60" s="135">
        <v>132.30000000000001</v>
      </c>
      <c r="I60" s="135">
        <v>155.04</v>
      </c>
      <c r="J60" s="135">
        <v>0</v>
      </c>
      <c r="K60" s="135">
        <v>4</v>
      </c>
      <c r="L60" s="135">
        <v>144.4</v>
      </c>
      <c r="M60" s="135">
        <v>4</v>
      </c>
      <c r="N60" s="135">
        <v>127.72499999999999</v>
      </c>
      <c r="O60" s="135">
        <v>4</v>
      </c>
      <c r="P60" s="135">
        <v>2</v>
      </c>
      <c r="Q60" s="135">
        <v>2</v>
      </c>
    </row>
    <row r="61" spans="1:17" ht="16.899999999999999" customHeight="1">
      <c r="A61" s="107" t="s">
        <v>163</v>
      </c>
      <c r="B61" s="107" t="s">
        <v>183</v>
      </c>
      <c r="C61" s="107" t="s">
        <v>184</v>
      </c>
      <c r="D61" s="107" t="s">
        <v>485</v>
      </c>
      <c r="E61" s="107" t="s">
        <v>172</v>
      </c>
      <c r="F61" s="121" t="s">
        <v>492</v>
      </c>
      <c r="G61" s="117">
        <v>112</v>
      </c>
      <c r="H61" s="135">
        <v>38.22</v>
      </c>
      <c r="I61" s="135">
        <v>51</v>
      </c>
      <c r="J61" s="135">
        <v>0</v>
      </c>
      <c r="K61" s="135">
        <v>2</v>
      </c>
      <c r="L61" s="135">
        <v>47.5</v>
      </c>
      <c r="M61" s="135">
        <v>2</v>
      </c>
      <c r="N61" s="135">
        <v>22.425000000000001</v>
      </c>
      <c r="O61" s="135">
        <v>1</v>
      </c>
      <c r="P61" s="135">
        <v>4</v>
      </c>
      <c r="Q61" s="135">
        <v>4</v>
      </c>
    </row>
    <row r="62" spans="1:17" ht="16.899999999999999" customHeight="1">
      <c r="A62" s="107" t="s">
        <v>163</v>
      </c>
      <c r="B62" s="107" t="s">
        <v>204</v>
      </c>
      <c r="C62" s="107" t="s">
        <v>205</v>
      </c>
      <c r="D62" s="107" t="s">
        <v>485</v>
      </c>
      <c r="E62" s="107" t="s">
        <v>172</v>
      </c>
      <c r="F62" s="121" t="s">
        <v>492</v>
      </c>
      <c r="G62" s="117">
        <v>163</v>
      </c>
      <c r="H62" s="135">
        <v>45.08</v>
      </c>
      <c r="I62" s="135">
        <v>66.3</v>
      </c>
      <c r="J62" s="135">
        <v>0</v>
      </c>
      <c r="K62" s="135">
        <v>2</v>
      </c>
      <c r="L62" s="135">
        <v>61.75</v>
      </c>
      <c r="M62" s="135">
        <v>2</v>
      </c>
      <c r="N62" s="135">
        <v>50.699999999999996</v>
      </c>
      <c r="O62" s="135">
        <v>2</v>
      </c>
      <c r="P62" s="135">
        <v>7</v>
      </c>
      <c r="Q62" s="135">
        <v>7</v>
      </c>
    </row>
    <row r="63" spans="1:17" ht="16.899999999999999" customHeight="1">
      <c r="A63" s="107" t="s">
        <v>163</v>
      </c>
      <c r="B63" s="107" t="s">
        <v>177</v>
      </c>
      <c r="C63" s="107" t="s">
        <v>178</v>
      </c>
      <c r="D63" s="107" t="s">
        <v>485</v>
      </c>
      <c r="E63" s="107" t="s">
        <v>172</v>
      </c>
      <c r="F63" s="121" t="s">
        <v>492</v>
      </c>
      <c r="G63" s="117">
        <v>83</v>
      </c>
      <c r="H63" s="135">
        <v>24.5</v>
      </c>
      <c r="I63" s="135">
        <v>35.700000000000003</v>
      </c>
      <c r="J63" s="135">
        <v>0</v>
      </c>
      <c r="K63" s="135">
        <v>1</v>
      </c>
      <c r="L63" s="135">
        <v>33.25</v>
      </c>
      <c r="M63" s="135">
        <v>1</v>
      </c>
      <c r="N63" s="135">
        <v>22.425000000000001</v>
      </c>
      <c r="O63" s="135">
        <v>1</v>
      </c>
      <c r="P63" s="135">
        <v>3</v>
      </c>
      <c r="Q63" s="135">
        <v>3</v>
      </c>
    </row>
    <row r="64" spans="1:17" ht="16.899999999999999" customHeight="1">
      <c r="A64" s="107" t="s">
        <v>150</v>
      </c>
      <c r="B64" s="107" t="s">
        <v>230</v>
      </c>
      <c r="C64" s="107" t="s">
        <v>231</v>
      </c>
      <c r="D64" s="107" t="s">
        <v>485</v>
      </c>
      <c r="E64" s="107" t="s">
        <v>169</v>
      </c>
      <c r="F64" s="121" t="s">
        <v>496</v>
      </c>
      <c r="G64" s="117">
        <v>233</v>
      </c>
      <c r="H64" s="135">
        <v>28.419999999999998</v>
      </c>
      <c r="I64" s="135">
        <v>133.62</v>
      </c>
      <c r="J64" s="135">
        <v>0</v>
      </c>
      <c r="K64" s="135">
        <v>3</v>
      </c>
      <c r="L64" s="135">
        <v>124.44999999999999</v>
      </c>
      <c r="M64" s="135">
        <v>3</v>
      </c>
      <c r="N64" s="135">
        <v>71.174999999999997</v>
      </c>
      <c r="O64" s="135">
        <v>2</v>
      </c>
      <c r="P64" s="135">
        <v>5</v>
      </c>
      <c r="Q64" s="135">
        <v>5</v>
      </c>
    </row>
    <row r="65" spans="1:17" ht="16.899999999999999" customHeight="1">
      <c r="A65" s="107" t="s">
        <v>150</v>
      </c>
      <c r="B65" s="107" t="s">
        <v>230</v>
      </c>
      <c r="C65" s="107" t="s">
        <v>231</v>
      </c>
      <c r="D65" s="107" t="s">
        <v>486</v>
      </c>
      <c r="E65" s="107" t="s">
        <v>169</v>
      </c>
      <c r="F65" s="121" t="s">
        <v>496</v>
      </c>
      <c r="G65" s="117">
        <v>226</v>
      </c>
      <c r="H65" s="135">
        <v>58.8</v>
      </c>
      <c r="I65" s="135">
        <v>102</v>
      </c>
      <c r="J65" s="135">
        <v>0</v>
      </c>
      <c r="K65" s="135">
        <v>2</v>
      </c>
      <c r="L65" s="135">
        <v>95</v>
      </c>
      <c r="M65" s="135">
        <v>2</v>
      </c>
      <c r="N65" s="135">
        <v>64.349999999999994</v>
      </c>
      <c r="O65" s="135">
        <v>2</v>
      </c>
      <c r="P65" s="135">
        <v>0</v>
      </c>
      <c r="Q65" s="135">
        <v>0</v>
      </c>
    </row>
    <row r="66" spans="1:17" ht="16.899999999999999" customHeight="1">
      <c r="A66" s="107" t="s">
        <v>163</v>
      </c>
      <c r="B66" s="107" t="s">
        <v>170</v>
      </c>
      <c r="C66" s="107" t="s">
        <v>171</v>
      </c>
      <c r="D66" s="107" t="s">
        <v>485</v>
      </c>
      <c r="E66" s="107" t="s">
        <v>172</v>
      </c>
      <c r="F66" s="121" t="s">
        <v>492</v>
      </c>
      <c r="G66" s="117">
        <v>236</v>
      </c>
      <c r="H66" s="135">
        <v>65.66</v>
      </c>
      <c r="I66" s="135">
        <v>97.92</v>
      </c>
      <c r="J66" s="135">
        <v>0</v>
      </c>
      <c r="K66" s="135">
        <v>3</v>
      </c>
      <c r="L66" s="135">
        <v>91.199999999999989</v>
      </c>
      <c r="M66" s="135">
        <v>3</v>
      </c>
      <c r="N66" s="135">
        <v>71.174999999999997</v>
      </c>
      <c r="O66" s="135">
        <v>2</v>
      </c>
      <c r="P66" s="135">
        <v>9</v>
      </c>
      <c r="Q66" s="135">
        <v>9</v>
      </c>
    </row>
    <row r="67" spans="1:17" ht="16.899999999999999" customHeight="1">
      <c r="A67" s="107" t="s">
        <v>163</v>
      </c>
      <c r="B67" s="107" t="s">
        <v>185</v>
      </c>
      <c r="C67" s="107" t="s">
        <v>186</v>
      </c>
      <c r="D67" s="107" t="s">
        <v>485</v>
      </c>
      <c r="E67" s="107" t="s">
        <v>172</v>
      </c>
      <c r="F67" s="121" t="s">
        <v>492</v>
      </c>
      <c r="G67" s="117">
        <v>348</v>
      </c>
      <c r="H67" s="135">
        <v>108.78</v>
      </c>
      <c r="I67" s="135">
        <v>105.06</v>
      </c>
      <c r="J67" s="135">
        <v>0</v>
      </c>
      <c r="K67" s="135">
        <v>4</v>
      </c>
      <c r="L67" s="135">
        <v>97.85</v>
      </c>
      <c r="M67" s="135">
        <v>4</v>
      </c>
      <c r="N67" s="135">
        <v>130.65</v>
      </c>
      <c r="O67" s="135">
        <v>5</v>
      </c>
      <c r="P67" s="135">
        <v>23</v>
      </c>
      <c r="Q67" s="135">
        <v>23</v>
      </c>
    </row>
    <row r="68" spans="1:17" ht="16.899999999999999" customHeight="1">
      <c r="A68" s="107" t="s">
        <v>163</v>
      </c>
      <c r="B68" s="107" t="s">
        <v>213</v>
      </c>
      <c r="C68" s="107" t="s">
        <v>214</v>
      </c>
      <c r="D68" s="107" t="s">
        <v>486</v>
      </c>
      <c r="E68" s="107" t="s">
        <v>172</v>
      </c>
      <c r="F68" s="121" t="s">
        <v>494</v>
      </c>
      <c r="G68" s="117">
        <v>77</v>
      </c>
      <c r="H68" s="135">
        <v>28.419999999999998</v>
      </c>
      <c r="I68" s="135">
        <v>26.52</v>
      </c>
      <c r="J68" s="135">
        <v>0</v>
      </c>
      <c r="K68" s="135">
        <v>1</v>
      </c>
      <c r="L68" s="135">
        <v>24.7</v>
      </c>
      <c r="M68" s="135">
        <v>1</v>
      </c>
      <c r="N68" s="135">
        <v>21.45</v>
      </c>
      <c r="O68" s="135">
        <v>1</v>
      </c>
      <c r="P68" s="135">
        <v>3</v>
      </c>
      <c r="Q68" s="135">
        <v>3</v>
      </c>
    </row>
    <row r="69" spans="1:17" ht="16.899999999999999" customHeight="1">
      <c r="A69" s="107" t="s">
        <v>163</v>
      </c>
      <c r="B69" s="107" t="s">
        <v>215</v>
      </c>
      <c r="C69" s="107" t="s">
        <v>216</v>
      </c>
      <c r="D69" s="107" t="s">
        <v>485</v>
      </c>
      <c r="E69" s="107" t="s">
        <v>172</v>
      </c>
      <c r="F69" s="121" t="s">
        <v>494</v>
      </c>
      <c r="G69" s="117">
        <v>20</v>
      </c>
      <c r="H69" s="135">
        <v>0</v>
      </c>
      <c r="I69" s="135">
        <v>20.399999999999999</v>
      </c>
      <c r="J69" s="135">
        <v>0</v>
      </c>
      <c r="K69" s="135">
        <v>2</v>
      </c>
      <c r="L69" s="135">
        <v>19</v>
      </c>
      <c r="M69" s="135">
        <v>2</v>
      </c>
      <c r="N69" s="135">
        <v>0</v>
      </c>
      <c r="O69" s="135">
        <v>0</v>
      </c>
      <c r="P69" s="135">
        <v>13</v>
      </c>
      <c r="Q69" s="135">
        <v>13</v>
      </c>
    </row>
    <row r="70" spans="1:17" ht="16.899999999999999" customHeight="1">
      <c r="A70" s="107" t="s">
        <v>163</v>
      </c>
      <c r="B70" s="107" t="s">
        <v>215</v>
      </c>
      <c r="C70" s="107" t="s">
        <v>216</v>
      </c>
      <c r="D70" s="107" t="s">
        <v>486</v>
      </c>
      <c r="E70" s="107" t="s">
        <v>172</v>
      </c>
      <c r="F70" s="121" t="s">
        <v>494</v>
      </c>
      <c r="G70" s="117">
        <v>27</v>
      </c>
      <c r="H70" s="135">
        <v>17.64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8.7750000000000004</v>
      </c>
      <c r="O70" s="135">
        <v>2</v>
      </c>
      <c r="P70" s="135">
        <v>0</v>
      </c>
      <c r="Q70" s="135">
        <v>0</v>
      </c>
    </row>
    <row r="71" spans="1:17" ht="16.899999999999999" customHeight="1">
      <c r="A71" s="107" t="s">
        <v>163</v>
      </c>
      <c r="B71" s="107" t="s">
        <v>217</v>
      </c>
      <c r="C71" s="107" t="s">
        <v>218</v>
      </c>
      <c r="D71" s="107" t="s">
        <v>485</v>
      </c>
      <c r="E71" s="107" t="s">
        <v>172</v>
      </c>
      <c r="F71" s="121" t="s">
        <v>494</v>
      </c>
      <c r="G71" s="117">
        <v>194</v>
      </c>
      <c r="H71" s="135">
        <v>25.48</v>
      </c>
      <c r="I71" s="135">
        <v>98.94</v>
      </c>
      <c r="J71" s="135">
        <v>0</v>
      </c>
      <c r="K71" s="135">
        <v>4</v>
      </c>
      <c r="L71" s="135">
        <v>92.149999999999991</v>
      </c>
      <c r="M71" s="135">
        <v>4</v>
      </c>
      <c r="N71" s="135">
        <v>69.224999999999994</v>
      </c>
      <c r="O71" s="135">
        <v>4</v>
      </c>
      <c r="P71" s="135">
        <v>0</v>
      </c>
      <c r="Q71" s="135">
        <v>0</v>
      </c>
    </row>
    <row r="72" spans="1:17" ht="16.899999999999999" customHeight="1">
      <c r="A72" s="107" t="s">
        <v>163</v>
      </c>
      <c r="B72" s="107" t="s">
        <v>217</v>
      </c>
      <c r="C72" s="107" t="s">
        <v>218</v>
      </c>
      <c r="D72" s="107" t="s">
        <v>486</v>
      </c>
      <c r="E72" s="107" t="s">
        <v>172</v>
      </c>
      <c r="F72" s="121" t="s">
        <v>494</v>
      </c>
      <c r="G72" s="117">
        <v>57</v>
      </c>
      <c r="H72" s="135">
        <v>0</v>
      </c>
      <c r="I72" s="135">
        <v>33.660000000000004</v>
      </c>
      <c r="J72" s="135">
        <v>0</v>
      </c>
      <c r="K72" s="135">
        <v>2</v>
      </c>
      <c r="L72" s="135">
        <v>31.349999999999998</v>
      </c>
      <c r="M72" s="135">
        <v>2</v>
      </c>
      <c r="N72" s="135">
        <v>23.4</v>
      </c>
      <c r="O72" s="135">
        <v>2</v>
      </c>
      <c r="P72" s="135">
        <v>0</v>
      </c>
      <c r="Q72" s="135">
        <v>0</v>
      </c>
    </row>
    <row r="73" spans="1:17" ht="16.899999999999999" customHeight="1">
      <c r="A73" s="107" t="s">
        <v>163</v>
      </c>
      <c r="B73" s="107" t="s">
        <v>219</v>
      </c>
      <c r="C73" s="107" t="s">
        <v>220</v>
      </c>
      <c r="D73" s="107" t="s">
        <v>486</v>
      </c>
      <c r="E73" s="107" t="s">
        <v>172</v>
      </c>
      <c r="F73" s="121" t="s">
        <v>494</v>
      </c>
      <c r="G73" s="117">
        <v>214</v>
      </c>
      <c r="H73" s="135">
        <v>57.82</v>
      </c>
      <c r="I73" s="135">
        <v>78.540000000000006</v>
      </c>
      <c r="J73" s="135">
        <v>0</v>
      </c>
      <c r="K73" s="135">
        <v>1</v>
      </c>
      <c r="L73" s="135">
        <v>73.149999999999991</v>
      </c>
      <c r="M73" s="135">
        <v>1</v>
      </c>
      <c r="N73" s="135">
        <v>76.05</v>
      </c>
      <c r="O73" s="135">
        <v>2</v>
      </c>
      <c r="P73" s="135">
        <v>0</v>
      </c>
      <c r="Q73" s="135">
        <v>0</v>
      </c>
    </row>
    <row r="74" spans="1:17" ht="16.899999999999999" customHeight="1">
      <c r="A74" s="107" t="s">
        <v>163</v>
      </c>
      <c r="B74" s="107" t="s">
        <v>190</v>
      </c>
      <c r="C74" s="107" t="s">
        <v>191</v>
      </c>
      <c r="D74" s="107" t="s">
        <v>485</v>
      </c>
      <c r="E74" s="107" t="s">
        <v>172</v>
      </c>
      <c r="F74" s="121" t="s">
        <v>492</v>
      </c>
      <c r="G74" s="117">
        <v>1007</v>
      </c>
      <c r="H74" s="135">
        <v>305.76</v>
      </c>
      <c r="I74" s="135">
        <v>370.26</v>
      </c>
      <c r="J74" s="135">
        <v>28.560000000000002</v>
      </c>
      <c r="K74" s="135">
        <v>9</v>
      </c>
      <c r="L74" s="135">
        <v>372.56999999999994</v>
      </c>
      <c r="M74" s="135">
        <v>9</v>
      </c>
      <c r="N74" s="135">
        <v>296.39999999999998</v>
      </c>
      <c r="O74" s="135">
        <v>6</v>
      </c>
      <c r="P74" s="135">
        <v>46</v>
      </c>
      <c r="Q74" s="135">
        <v>46</v>
      </c>
    </row>
    <row r="75" spans="1:17" ht="16.899999999999999" customHeight="1">
      <c r="A75" s="107" t="s">
        <v>163</v>
      </c>
      <c r="B75" s="107" t="s">
        <v>190</v>
      </c>
      <c r="C75" s="107" t="s">
        <v>191</v>
      </c>
      <c r="D75" s="107" t="s">
        <v>486</v>
      </c>
      <c r="E75" s="107" t="s">
        <v>172</v>
      </c>
      <c r="F75" s="121" t="s">
        <v>492</v>
      </c>
      <c r="G75" s="117">
        <v>81</v>
      </c>
      <c r="H75" s="135">
        <v>43.12</v>
      </c>
      <c r="I75" s="135">
        <v>20.399999999999999</v>
      </c>
      <c r="J75" s="135">
        <v>0</v>
      </c>
      <c r="K75" s="135">
        <v>1</v>
      </c>
      <c r="L75" s="135">
        <v>19</v>
      </c>
      <c r="M75" s="135">
        <v>1</v>
      </c>
      <c r="N75" s="135">
        <v>16.574999999999999</v>
      </c>
      <c r="O75" s="135">
        <v>1</v>
      </c>
      <c r="P75" s="135">
        <v>0</v>
      </c>
      <c r="Q75" s="135">
        <v>0</v>
      </c>
    </row>
    <row r="76" spans="1:17" ht="16.899999999999999" customHeight="1">
      <c r="A76" s="107" t="s">
        <v>163</v>
      </c>
      <c r="B76" s="107" t="s">
        <v>190</v>
      </c>
      <c r="C76" s="107" t="s">
        <v>191</v>
      </c>
      <c r="D76" s="107" t="s">
        <v>488</v>
      </c>
      <c r="E76" s="107" t="s">
        <v>172</v>
      </c>
      <c r="F76" s="121" t="s">
        <v>492</v>
      </c>
      <c r="G76" s="117">
        <v>10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9.75</v>
      </c>
      <c r="O76" s="135">
        <v>1</v>
      </c>
      <c r="P76" s="135">
        <v>0</v>
      </c>
      <c r="Q76" s="135">
        <v>0</v>
      </c>
    </row>
    <row r="77" spans="1:17" ht="16.899999999999999" customHeight="1">
      <c r="A77" s="107" t="s">
        <v>163</v>
      </c>
      <c r="B77" s="107" t="s">
        <v>189</v>
      </c>
      <c r="C77" s="107" t="s">
        <v>186</v>
      </c>
      <c r="D77" s="107" t="s">
        <v>485</v>
      </c>
      <c r="E77" s="107" t="s">
        <v>172</v>
      </c>
      <c r="F77" s="121" t="s">
        <v>492</v>
      </c>
      <c r="G77" s="117">
        <v>421</v>
      </c>
      <c r="H77" s="135">
        <v>62.72</v>
      </c>
      <c r="I77" s="135">
        <v>194.82</v>
      </c>
      <c r="J77" s="135">
        <v>0</v>
      </c>
      <c r="K77" s="135">
        <v>7</v>
      </c>
      <c r="L77" s="135">
        <v>181.45</v>
      </c>
      <c r="M77" s="135">
        <v>7</v>
      </c>
      <c r="N77" s="135">
        <v>161.85</v>
      </c>
      <c r="O77" s="135">
        <v>6</v>
      </c>
      <c r="P77" s="135">
        <v>91</v>
      </c>
      <c r="Q77" s="135">
        <v>91</v>
      </c>
    </row>
    <row r="78" spans="1:17" ht="16.899999999999999" customHeight="1">
      <c r="A78" s="107" t="s">
        <v>163</v>
      </c>
      <c r="B78" s="107" t="s">
        <v>189</v>
      </c>
      <c r="C78" s="107" t="s">
        <v>186</v>
      </c>
      <c r="D78" s="107" t="s">
        <v>486</v>
      </c>
      <c r="E78" s="107" t="s">
        <v>172</v>
      </c>
      <c r="F78" s="121" t="s">
        <v>492</v>
      </c>
      <c r="G78" s="117">
        <v>153</v>
      </c>
      <c r="H78" s="135">
        <v>10.78</v>
      </c>
      <c r="I78" s="135">
        <v>104.04</v>
      </c>
      <c r="J78" s="135">
        <v>0</v>
      </c>
      <c r="K78" s="135">
        <v>5</v>
      </c>
      <c r="L78" s="135">
        <v>96.899999999999991</v>
      </c>
      <c r="M78" s="135">
        <v>5</v>
      </c>
      <c r="N78" s="135">
        <v>39</v>
      </c>
      <c r="O78" s="135">
        <v>3</v>
      </c>
      <c r="P78" s="135">
        <v>0</v>
      </c>
      <c r="Q78" s="135">
        <v>0</v>
      </c>
    </row>
    <row r="79" spans="1:17" ht="16.899999999999999" customHeight="1">
      <c r="A79" s="107" t="s">
        <v>163</v>
      </c>
      <c r="B79" s="107" t="s">
        <v>194</v>
      </c>
      <c r="C79" s="107" t="s">
        <v>195</v>
      </c>
      <c r="D79" s="107" t="s">
        <v>485</v>
      </c>
      <c r="E79" s="107" t="s">
        <v>172</v>
      </c>
      <c r="F79" s="121" t="s">
        <v>492</v>
      </c>
      <c r="G79" s="117">
        <v>217</v>
      </c>
      <c r="H79" s="135">
        <v>67.62</v>
      </c>
      <c r="I79" s="135">
        <v>79.56</v>
      </c>
      <c r="J79" s="135">
        <v>0</v>
      </c>
      <c r="K79" s="135">
        <v>3</v>
      </c>
      <c r="L79" s="135">
        <v>74.099999999999994</v>
      </c>
      <c r="M79" s="135">
        <v>3</v>
      </c>
      <c r="N79" s="135">
        <v>68.25</v>
      </c>
      <c r="O79" s="135">
        <v>2</v>
      </c>
      <c r="P79" s="135">
        <v>7</v>
      </c>
      <c r="Q79" s="135">
        <v>7</v>
      </c>
    </row>
    <row r="80" spans="1:17" ht="16.899999999999999" customHeight="1">
      <c r="A80" s="107" t="s">
        <v>163</v>
      </c>
      <c r="B80" s="107" t="s">
        <v>196</v>
      </c>
      <c r="C80" s="107" t="s">
        <v>197</v>
      </c>
      <c r="D80" s="107" t="s">
        <v>485</v>
      </c>
      <c r="E80" s="107" t="s">
        <v>172</v>
      </c>
      <c r="F80" s="121" t="s">
        <v>492</v>
      </c>
      <c r="G80" s="117">
        <v>75</v>
      </c>
      <c r="H80" s="135">
        <v>35.28</v>
      </c>
      <c r="I80" s="135">
        <v>22.44</v>
      </c>
      <c r="J80" s="135">
        <v>0</v>
      </c>
      <c r="K80" s="135">
        <v>1</v>
      </c>
      <c r="L80" s="135">
        <v>20.9</v>
      </c>
      <c r="M80" s="135">
        <v>1</v>
      </c>
      <c r="N80" s="135">
        <v>16.574999999999999</v>
      </c>
      <c r="O80" s="135">
        <v>1</v>
      </c>
      <c r="P80" s="135">
        <v>6</v>
      </c>
      <c r="Q80" s="135">
        <v>6</v>
      </c>
    </row>
    <row r="81" spans="1:17" ht="16.899999999999999" customHeight="1">
      <c r="A81" s="107" t="s">
        <v>163</v>
      </c>
      <c r="B81" s="107" t="s">
        <v>202</v>
      </c>
      <c r="C81" s="107" t="s">
        <v>203</v>
      </c>
      <c r="D81" s="107" t="s">
        <v>485</v>
      </c>
      <c r="E81" s="107" t="s">
        <v>172</v>
      </c>
      <c r="F81" s="121" t="s">
        <v>492</v>
      </c>
      <c r="G81" s="117">
        <v>163</v>
      </c>
      <c r="H81" s="135">
        <v>52.92</v>
      </c>
      <c r="I81" s="135">
        <v>52.02</v>
      </c>
      <c r="J81" s="135">
        <v>0</v>
      </c>
      <c r="K81" s="135">
        <v>2</v>
      </c>
      <c r="L81" s="135">
        <v>48.449999999999996</v>
      </c>
      <c r="M81" s="135">
        <v>2</v>
      </c>
      <c r="N81" s="135">
        <v>56.55</v>
      </c>
      <c r="O81" s="135">
        <v>2</v>
      </c>
      <c r="P81" s="135">
        <v>51</v>
      </c>
      <c r="Q81" s="135">
        <v>51</v>
      </c>
    </row>
    <row r="82" spans="1:17" ht="16.899999999999999" customHeight="1">
      <c r="A82" s="107" t="s">
        <v>163</v>
      </c>
      <c r="B82" s="107" t="s">
        <v>221</v>
      </c>
      <c r="C82" s="107" t="s">
        <v>222</v>
      </c>
      <c r="D82" s="107" t="s">
        <v>485</v>
      </c>
      <c r="E82" s="107" t="s">
        <v>223</v>
      </c>
      <c r="F82" s="121" t="s">
        <v>495</v>
      </c>
      <c r="G82" s="117">
        <v>1136</v>
      </c>
      <c r="H82" s="135">
        <v>349.86</v>
      </c>
      <c r="I82" s="135">
        <v>413.1</v>
      </c>
      <c r="J82" s="135">
        <v>0</v>
      </c>
      <c r="K82" s="135">
        <v>11</v>
      </c>
      <c r="L82" s="135">
        <v>384.75</v>
      </c>
      <c r="M82" s="135">
        <v>11</v>
      </c>
      <c r="N82" s="135">
        <v>364.65</v>
      </c>
      <c r="O82" s="135">
        <v>10</v>
      </c>
      <c r="P82" s="135">
        <v>24</v>
      </c>
      <c r="Q82" s="135">
        <v>24</v>
      </c>
    </row>
    <row r="83" spans="1:17" ht="16.899999999999999" customHeight="1">
      <c r="A83" s="107" t="s">
        <v>163</v>
      </c>
      <c r="B83" s="107" t="s">
        <v>221</v>
      </c>
      <c r="C83" s="107" t="s">
        <v>222</v>
      </c>
      <c r="D83" s="107" t="s">
        <v>486</v>
      </c>
      <c r="E83" s="107" t="s">
        <v>223</v>
      </c>
      <c r="F83" s="121" t="s">
        <v>495</v>
      </c>
      <c r="G83" s="117">
        <v>800</v>
      </c>
      <c r="H83" s="135">
        <v>203.84</v>
      </c>
      <c r="I83" s="135">
        <v>343.74</v>
      </c>
      <c r="J83" s="135">
        <v>0</v>
      </c>
      <c r="K83" s="135">
        <v>9</v>
      </c>
      <c r="L83" s="135">
        <v>320.14999999999998</v>
      </c>
      <c r="M83" s="135">
        <v>9</v>
      </c>
      <c r="N83" s="135">
        <v>248.625</v>
      </c>
      <c r="O83" s="135">
        <v>7</v>
      </c>
      <c r="P83" s="135">
        <v>0</v>
      </c>
      <c r="Q83" s="135">
        <v>0</v>
      </c>
    </row>
    <row r="84" spans="1:17" ht="16.899999999999999" customHeight="1">
      <c r="A84" s="72" t="s">
        <v>71</v>
      </c>
      <c r="B84" s="76"/>
      <c r="C84" s="76"/>
      <c r="D84" s="76"/>
      <c r="E84" s="76"/>
      <c r="F84" s="76"/>
      <c r="G84" s="116">
        <v>30511</v>
      </c>
      <c r="H84" s="116">
        <f t="shared" ref="H84:Q84" si="0">SUM(H12:H83)</f>
        <v>7279.4399999999987</v>
      </c>
      <c r="I84" s="116">
        <f t="shared" si="0"/>
        <v>12436.860000000004</v>
      </c>
      <c r="J84" s="137">
        <f t="shared" si="0"/>
        <v>331.5</v>
      </c>
      <c r="K84" s="116">
        <f t="shared" si="0"/>
        <v>388</v>
      </c>
      <c r="L84" s="137">
        <f t="shared" si="0"/>
        <v>11905.100000000002</v>
      </c>
      <c r="M84" s="116">
        <f t="shared" si="0"/>
        <v>388</v>
      </c>
      <c r="N84" s="116">
        <f t="shared" si="0"/>
        <v>8642.4</v>
      </c>
      <c r="O84" s="116">
        <f t="shared" si="0"/>
        <v>311</v>
      </c>
      <c r="P84" s="116">
        <f t="shared" si="0"/>
        <v>940</v>
      </c>
      <c r="Q84" s="116">
        <f t="shared" si="0"/>
        <v>939</v>
      </c>
    </row>
    <row r="86" spans="1:17">
      <c r="J86" s="138"/>
    </row>
    <row r="88" spans="1:17">
      <c r="I88" s="138"/>
    </row>
  </sheetData>
  <sheetProtection selectLockedCells="1"/>
  <mergeCells count="18">
    <mergeCell ref="F10:F11"/>
    <mergeCell ref="G10:G11"/>
    <mergeCell ref="H10:H11"/>
    <mergeCell ref="I10:K10"/>
    <mergeCell ref="L10:M10"/>
    <mergeCell ref="A2:Q2"/>
    <mergeCell ref="A5:Q5"/>
    <mergeCell ref="A9:A11"/>
    <mergeCell ref="B9:F9"/>
    <mergeCell ref="G9:H9"/>
    <mergeCell ref="I9:O9"/>
    <mergeCell ref="P9:Q9"/>
    <mergeCell ref="B10:B11"/>
    <mergeCell ref="C10:C11"/>
    <mergeCell ref="D10:D11"/>
    <mergeCell ref="N10:O10"/>
    <mergeCell ref="P10:Q10"/>
    <mergeCell ref="E10:E11"/>
  </mergeCells>
  <printOptions horizontalCentered="1"/>
  <pageMargins left="0.59055118110236227" right="0.19685039370078741" top="0.59055118110236227" bottom="0.39370078740157483" header="0" footer="0"/>
  <pageSetup scale="97" orientation="landscape" r:id="rId1"/>
  <headerFooter alignWithMargins="0"/>
  <ignoredErrors>
    <ignoredError sqref="I84:O84 H84 P84:Q8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130" zoomScaleSheetLayoutView="130" zoomScalePageLayoutView="115" workbookViewId="0">
      <selection activeCell="C11" sqref="C11"/>
    </sheetView>
  </sheetViews>
  <sheetFormatPr baseColWidth="10" defaultColWidth="9.140625" defaultRowHeight="12.75"/>
  <cols>
    <col min="1" max="1" width="2.7109375" style="73" customWidth="1"/>
    <col min="2" max="2" width="9.42578125" style="73" customWidth="1"/>
    <col min="3" max="3" width="26" style="73" customWidth="1"/>
    <col min="4" max="4" width="15" style="73" customWidth="1"/>
    <col min="5" max="5" width="21.140625" style="73" bestFit="1" customWidth="1"/>
    <col min="6" max="6" width="3.5703125" style="73" customWidth="1"/>
    <col min="7" max="7" width="21.7109375" style="73" customWidth="1"/>
    <col min="8" max="8" width="4.28515625" style="73" customWidth="1"/>
    <col min="9" max="9" width="21.85546875" style="73" customWidth="1"/>
    <col min="10" max="10" width="1.140625" style="73" customWidth="1"/>
    <col min="11" max="16384" width="9.140625" style="73"/>
  </cols>
  <sheetData>
    <row r="1" spans="1:10" ht="15">
      <c r="I1" s="70" t="s">
        <v>88</v>
      </c>
    </row>
    <row r="2" spans="1:10" ht="15">
      <c r="A2" s="200" t="s">
        <v>17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8" customHeight="1">
      <c r="A3" s="197" t="s">
        <v>130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7.9" customHeight="1"/>
    <row r="5" spans="1:10" ht="12" customHeight="1">
      <c r="B5" s="77" t="s">
        <v>101</v>
      </c>
      <c r="C5" s="77"/>
      <c r="D5" s="77"/>
      <c r="E5" s="77"/>
      <c r="F5" s="77"/>
      <c r="G5" s="77"/>
      <c r="H5" s="77"/>
      <c r="I5" s="77"/>
      <c r="J5" s="77"/>
    </row>
    <row r="6" spans="1:10" ht="24.75" customHeight="1">
      <c r="B6" s="198" t="s">
        <v>123</v>
      </c>
      <c r="C6" s="198"/>
      <c r="D6" s="198"/>
      <c r="E6" s="198"/>
      <c r="F6" s="198"/>
      <c r="G6" s="198"/>
      <c r="H6" s="198"/>
      <c r="I6" s="198"/>
      <c r="J6" s="79"/>
    </row>
    <row r="7" spans="1:10" ht="6.6" customHeight="1">
      <c r="B7" s="78"/>
      <c r="C7" s="78"/>
      <c r="D7" s="78"/>
      <c r="E7" s="78"/>
      <c r="F7" s="78"/>
      <c r="G7" s="78"/>
      <c r="H7" s="78"/>
      <c r="I7" s="78"/>
      <c r="J7" s="79"/>
    </row>
    <row r="8" spans="1:10">
      <c r="B8" s="80"/>
      <c r="C8" s="80"/>
      <c r="D8" s="80"/>
      <c r="E8" s="81" t="s">
        <v>102</v>
      </c>
      <c r="F8" s="81"/>
      <c r="G8" s="81" t="s">
        <v>103</v>
      </c>
      <c r="H8" s="81"/>
      <c r="I8" s="81" t="s">
        <v>104</v>
      </c>
      <c r="J8" s="80"/>
    </row>
    <row r="9" spans="1:10" ht="34.5" customHeight="1">
      <c r="A9" s="82"/>
      <c r="B9" s="83"/>
      <c r="C9" s="84"/>
      <c r="D9" s="85"/>
      <c r="E9" s="86" t="s">
        <v>105</v>
      </c>
      <c r="F9" s="87"/>
      <c r="G9" s="86" t="s">
        <v>106</v>
      </c>
      <c r="H9" s="85"/>
      <c r="I9" s="88" t="s">
        <v>107</v>
      </c>
      <c r="J9" s="82"/>
    </row>
    <row r="10" spans="1:10" ht="13.5" customHeight="1">
      <c r="A10" s="82"/>
      <c r="B10" s="89" t="s">
        <v>510</v>
      </c>
      <c r="C10" s="84"/>
      <c r="D10" s="90"/>
      <c r="E10" s="91"/>
      <c r="F10" s="87"/>
      <c r="G10" s="84"/>
      <c r="H10" s="90"/>
      <c r="I10" s="90"/>
      <c r="J10" s="82"/>
    </row>
    <row r="11" spans="1:10" ht="21.2" customHeight="1">
      <c r="A11" s="83" t="s">
        <v>108</v>
      </c>
      <c r="B11" s="83" t="s">
        <v>511</v>
      </c>
      <c r="C11" s="83"/>
      <c r="D11" s="82"/>
      <c r="E11" s="92">
        <v>12437</v>
      </c>
      <c r="F11" s="87"/>
      <c r="G11" s="102">
        <v>98968</v>
      </c>
      <c r="H11" s="87"/>
      <c r="I11" s="104">
        <f>E11*100/G11</f>
        <v>12.566688222455744</v>
      </c>
      <c r="J11" s="82"/>
    </row>
    <row r="12" spans="1:10" ht="6.6" customHeight="1">
      <c r="A12" s="83"/>
      <c r="B12" s="83"/>
      <c r="C12" s="83"/>
      <c r="D12" s="82"/>
      <c r="E12" s="87"/>
      <c r="F12" s="87"/>
      <c r="G12" s="103"/>
      <c r="H12" s="87"/>
      <c r="I12" s="111"/>
      <c r="J12" s="82"/>
    </row>
    <row r="13" spans="1:10" ht="21.2" customHeight="1">
      <c r="A13" s="83" t="s">
        <v>109</v>
      </c>
      <c r="B13" s="83" t="s">
        <v>512</v>
      </c>
      <c r="C13" s="84"/>
      <c r="D13" s="90"/>
      <c r="E13" s="93">
        <v>11906</v>
      </c>
      <c r="F13" s="87"/>
      <c r="G13" s="102">
        <v>131383</v>
      </c>
      <c r="H13" s="86"/>
      <c r="I13" s="104">
        <f>E13*100/G13</f>
        <v>9.0620552126226368</v>
      </c>
      <c r="J13" s="82"/>
    </row>
    <row r="14" spans="1:10" ht="7.35" customHeight="1">
      <c r="A14" s="83"/>
      <c r="B14" s="83"/>
      <c r="C14" s="84"/>
      <c r="D14" s="90"/>
      <c r="E14" s="94"/>
      <c r="F14" s="95"/>
      <c r="G14" s="94"/>
      <c r="H14" s="86"/>
      <c r="I14" s="112"/>
      <c r="J14" s="82"/>
    </row>
    <row r="15" spans="1:10" ht="21.2" customHeight="1">
      <c r="A15" s="83" t="s">
        <v>82</v>
      </c>
      <c r="B15" s="83" t="s">
        <v>110</v>
      </c>
      <c r="C15" s="83"/>
      <c r="D15" s="82"/>
      <c r="E15" s="104">
        <f>E11*100/E13</f>
        <v>104.45993616663867</v>
      </c>
      <c r="F15" s="87"/>
      <c r="G15" s="104">
        <f>G11*100/G13</f>
        <v>75.327858246500682</v>
      </c>
      <c r="H15" s="87"/>
      <c r="I15" s="111"/>
      <c r="J15" s="82"/>
    </row>
    <row r="16" spans="1:10" ht="18" customHeight="1">
      <c r="A16" s="82"/>
      <c r="B16" s="96" t="s">
        <v>513</v>
      </c>
      <c r="C16" s="82"/>
      <c r="D16" s="82"/>
      <c r="E16" s="87"/>
      <c r="F16" s="87"/>
      <c r="G16" s="87"/>
      <c r="H16" s="87"/>
      <c r="I16" s="111"/>
      <c r="J16" s="82"/>
    </row>
    <row r="17" spans="1:11" ht="21.2" customHeight="1">
      <c r="A17" s="83" t="s">
        <v>111</v>
      </c>
      <c r="B17" s="83" t="s">
        <v>142</v>
      </c>
      <c r="C17" s="83"/>
      <c r="D17" s="82"/>
      <c r="E17" s="92">
        <v>30511</v>
      </c>
      <c r="F17" s="87"/>
      <c r="G17" s="92">
        <v>308382</v>
      </c>
      <c r="H17" s="87"/>
      <c r="I17" s="104">
        <f>E17*100/G17</f>
        <v>9.8938978280184973</v>
      </c>
      <c r="J17" s="82"/>
    </row>
    <row r="18" spans="1:11" ht="7.35" customHeight="1">
      <c r="A18" s="83"/>
      <c r="B18" s="83"/>
      <c r="C18" s="83"/>
      <c r="D18" s="82"/>
      <c r="E18" s="87"/>
      <c r="F18" s="87"/>
      <c r="G18" s="87"/>
      <c r="H18" s="87"/>
      <c r="I18" s="111"/>
      <c r="J18" s="82"/>
    </row>
    <row r="19" spans="1:11" ht="21.2" customHeight="1">
      <c r="A19" s="83" t="s">
        <v>112</v>
      </c>
      <c r="B19" s="83" t="s">
        <v>514</v>
      </c>
      <c r="C19" s="84"/>
      <c r="D19" s="90"/>
      <c r="E19" s="93">
        <v>7279</v>
      </c>
      <c r="F19" s="87"/>
      <c r="G19" s="93">
        <v>78961</v>
      </c>
      <c r="H19" s="87"/>
      <c r="I19" s="104">
        <f>E19*100/G19</f>
        <v>9.2184749433264521</v>
      </c>
      <c r="J19" s="82"/>
    </row>
    <row r="20" spans="1:11" ht="7.35" customHeight="1">
      <c r="A20" s="83"/>
      <c r="B20" s="83"/>
      <c r="C20" s="84"/>
      <c r="D20" s="90"/>
      <c r="E20" s="94"/>
      <c r="F20" s="95"/>
      <c r="G20" s="94"/>
      <c r="H20" s="87"/>
      <c r="I20" s="111"/>
      <c r="J20" s="82"/>
    </row>
    <row r="21" spans="1:11" ht="21.2" customHeight="1">
      <c r="A21" s="83" t="s">
        <v>113</v>
      </c>
      <c r="B21" s="83" t="s">
        <v>515</v>
      </c>
      <c r="C21" s="83"/>
      <c r="D21" s="82"/>
      <c r="E21" s="92">
        <v>11906</v>
      </c>
      <c r="F21" s="87"/>
      <c r="G21" s="92">
        <v>131383</v>
      </c>
      <c r="H21" s="87"/>
      <c r="I21" s="104">
        <f>E21*100/G21</f>
        <v>9.0620552126226368</v>
      </c>
      <c r="J21" s="82"/>
    </row>
    <row r="22" spans="1:11" ht="7.35" customHeight="1">
      <c r="A22" s="82"/>
      <c r="B22" s="82"/>
      <c r="C22" s="82"/>
      <c r="D22" s="82"/>
      <c r="E22" s="87"/>
      <c r="F22" s="87"/>
      <c r="G22" s="87"/>
      <c r="H22" s="87"/>
      <c r="I22" s="111"/>
      <c r="J22" s="82"/>
    </row>
    <row r="23" spans="1:11" ht="21.2" customHeight="1">
      <c r="A23" s="83" t="s">
        <v>114</v>
      </c>
      <c r="B23" s="83" t="s">
        <v>516</v>
      </c>
      <c r="C23" s="83"/>
      <c r="D23" s="82"/>
      <c r="E23" s="108">
        <v>33316</v>
      </c>
      <c r="F23" s="87"/>
      <c r="G23" s="92">
        <v>317678</v>
      </c>
      <c r="H23" s="87"/>
      <c r="I23" s="104">
        <f>E23*100/G23</f>
        <v>10.487348824910759</v>
      </c>
      <c r="J23" s="82"/>
    </row>
    <row r="24" spans="1:11" ht="7.35" customHeight="1">
      <c r="A24" s="82"/>
      <c r="B24" s="81"/>
      <c r="C24" s="82"/>
      <c r="D24" s="82"/>
      <c r="E24" s="87"/>
      <c r="F24" s="87"/>
      <c r="G24" s="87"/>
      <c r="H24" s="87"/>
      <c r="I24" s="111"/>
      <c r="J24" s="82"/>
    </row>
    <row r="25" spans="1:11" ht="21.2" customHeight="1">
      <c r="A25" s="82" t="s">
        <v>115</v>
      </c>
      <c r="B25" s="82" t="s">
        <v>116</v>
      </c>
      <c r="C25" s="83"/>
      <c r="D25" s="82"/>
      <c r="E25" s="92">
        <f>E17-E19+E21</f>
        <v>35138</v>
      </c>
      <c r="F25" s="87"/>
      <c r="G25" s="92">
        <f>G17-G19+G21</f>
        <v>360804</v>
      </c>
      <c r="H25" s="87"/>
      <c r="I25" s="104">
        <f>E25*100/G25</f>
        <v>9.7388055564794183</v>
      </c>
      <c r="J25" s="82"/>
    </row>
    <row r="26" spans="1:11" ht="7.35" customHeight="1">
      <c r="A26" s="82"/>
      <c r="B26" s="82"/>
      <c r="C26" s="83"/>
      <c r="D26" s="82"/>
      <c r="E26" s="87"/>
      <c r="F26" s="87"/>
      <c r="G26" s="87"/>
      <c r="H26" s="87"/>
      <c r="I26" s="111"/>
      <c r="J26" s="82"/>
    </row>
    <row r="27" spans="1:11" ht="21.2" customHeight="1">
      <c r="A27" s="82" t="s">
        <v>102</v>
      </c>
      <c r="B27" s="82" t="s">
        <v>117</v>
      </c>
      <c r="C27" s="83"/>
      <c r="D27" s="82"/>
      <c r="E27" s="104">
        <f>E23*100/E25</f>
        <v>94.814730491206106</v>
      </c>
      <c r="F27" s="87"/>
      <c r="G27" s="104">
        <f>G23*100/G25</f>
        <v>88.047250030487461</v>
      </c>
      <c r="H27" s="87"/>
      <c r="I27" s="111"/>
      <c r="J27" s="82"/>
    </row>
    <row r="28" spans="1:11" ht="7.35" customHeight="1">
      <c r="A28" s="82"/>
      <c r="B28" s="82"/>
      <c r="C28" s="82"/>
      <c r="D28" s="82"/>
      <c r="E28" s="87"/>
      <c r="F28" s="87"/>
      <c r="G28" s="87"/>
      <c r="H28" s="87"/>
      <c r="I28" s="111"/>
      <c r="J28" s="82"/>
    </row>
    <row r="29" spans="1:11" ht="21.2" customHeight="1">
      <c r="A29" s="82" t="s">
        <v>118</v>
      </c>
      <c r="B29" s="82" t="s">
        <v>119</v>
      </c>
      <c r="C29" s="83"/>
      <c r="D29" s="82"/>
      <c r="E29" s="92">
        <f>(((1-E27/100)*E25))</f>
        <v>1822.0000000000005</v>
      </c>
      <c r="F29" s="87"/>
      <c r="G29" s="92">
        <f>(((1-G27/100)*G25))</f>
        <v>43126.000000000036</v>
      </c>
      <c r="H29" s="87"/>
      <c r="I29" s="114"/>
      <c r="J29" s="82"/>
      <c r="K29" s="115"/>
    </row>
    <row r="30" spans="1:11" ht="18" customHeight="1">
      <c r="A30" s="82"/>
      <c r="B30" s="96" t="s">
        <v>120</v>
      </c>
      <c r="C30" s="82"/>
      <c r="D30" s="82"/>
      <c r="E30" s="87"/>
      <c r="F30" s="87"/>
      <c r="G30" s="87"/>
      <c r="H30" s="87"/>
      <c r="I30" s="111"/>
      <c r="J30" s="82"/>
    </row>
    <row r="31" spans="1:11" ht="21.2" customHeight="1">
      <c r="A31" s="83" t="s">
        <v>92</v>
      </c>
      <c r="B31" s="83" t="s">
        <v>517</v>
      </c>
      <c r="C31" s="83"/>
      <c r="D31" s="82"/>
      <c r="E31" s="92">
        <v>988</v>
      </c>
      <c r="F31" s="87"/>
      <c r="G31" s="92">
        <v>7837</v>
      </c>
      <c r="H31" s="87"/>
      <c r="I31" s="104">
        <f>E31*100/G31</f>
        <v>12.606864871762154</v>
      </c>
      <c r="J31" s="82"/>
    </row>
    <row r="32" spans="1:11" ht="7.35" customHeight="1">
      <c r="A32" s="83"/>
      <c r="B32" s="83"/>
      <c r="C32" s="83"/>
      <c r="D32" s="82"/>
      <c r="E32" s="87"/>
      <c r="F32" s="87"/>
      <c r="G32" s="87"/>
      <c r="H32" s="87"/>
      <c r="I32" s="111"/>
      <c r="J32" s="82"/>
    </row>
    <row r="33" spans="1:10" ht="21.2" customHeight="1">
      <c r="A33" s="83" t="s">
        <v>93</v>
      </c>
      <c r="B33" s="83" t="s">
        <v>518</v>
      </c>
      <c r="C33" s="84"/>
      <c r="D33" s="90"/>
      <c r="E33" s="93">
        <v>989</v>
      </c>
      <c r="F33" s="87"/>
      <c r="G33" s="93">
        <v>8319</v>
      </c>
      <c r="H33" s="86"/>
      <c r="I33" s="104">
        <f>E33*100/G33</f>
        <v>11.888448130784949</v>
      </c>
      <c r="J33" s="82"/>
    </row>
    <row r="34" spans="1:10" ht="7.35" customHeight="1">
      <c r="A34" s="83"/>
      <c r="B34" s="83"/>
      <c r="C34" s="84"/>
      <c r="D34" s="90"/>
      <c r="E34" s="94"/>
      <c r="F34" s="95"/>
      <c r="G34" s="94"/>
      <c r="H34" s="86"/>
      <c r="I34" s="112"/>
      <c r="J34" s="82"/>
    </row>
    <row r="35" spans="1:10" ht="21.2" customHeight="1">
      <c r="A35" s="83" t="s">
        <v>94</v>
      </c>
      <c r="B35" s="83" t="s">
        <v>121</v>
      </c>
      <c r="C35" s="83"/>
      <c r="D35" s="82"/>
      <c r="E35" s="104">
        <f>E31*100/E33</f>
        <v>99.898887765419616</v>
      </c>
      <c r="F35" s="87"/>
      <c r="G35" s="104">
        <f>G31*100/G33</f>
        <v>94.206034379132106</v>
      </c>
      <c r="H35" s="87"/>
      <c r="I35" s="87"/>
      <c r="J35" s="82"/>
    </row>
    <row r="36" spans="1:10" ht="7.35" customHeight="1"/>
    <row r="37" spans="1:10" ht="24.75" customHeight="1">
      <c r="A37" s="199" t="s">
        <v>122</v>
      </c>
      <c r="B37" s="199"/>
      <c r="C37" s="199"/>
      <c r="D37" s="199"/>
      <c r="E37" s="199"/>
      <c r="F37" s="199"/>
      <c r="G37" s="199"/>
      <c r="H37" s="199"/>
      <c r="I37" s="199"/>
      <c r="J37" s="199"/>
    </row>
  </sheetData>
  <sheetProtection selectLockedCells="1"/>
  <mergeCells count="4">
    <mergeCell ref="A3:J3"/>
    <mergeCell ref="B6:I6"/>
    <mergeCell ref="A37:J37"/>
    <mergeCell ref="A2:J2"/>
  </mergeCells>
  <printOptions horizontalCentered="1" verticalCentered="1"/>
  <pageMargins left="0.59055118110236227" right="0.19685039370078741" top="0.59055118110236227" bottom="0.39370078740157483" header="0" footer="0"/>
  <pageSetup scale="96" orientation="landscape" r:id="rId1"/>
  <headerFooter alignWithMargins="0"/>
  <ignoredErrors>
    <ignoredError sqref="G15:G16 E35 E15 E27 E29 I11:I28 I30:I33 G18 G20 G22 G24:G30 G32 G34:G3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8"/>
  <sheetViews>
    <sheetView view="pageBreakPreview" zoomScaleSheetLayoutView="100" workbookViewId="0">
      <selection activeCell="A12" sqref="A12"/>
    </sheetView>
  </sheetViews>
  <sheetFormatPr baseColWidth="10" defaultColWidth="11.42578125" defaultRowHeight="12.75"/>
  <cols>
    <col min="1" max="1" width="43.5703125" style="1" customWidth="1"/>
    <col min="2" max="2" width="51.28515625" style="1" customWidth="1"/>
    <col min="3" max="3" width="10.42578125" style="1" customWidth="1"/>
    <col min="4" max="5" width="5" style="1" customWidth="1"/>
    <col min="6" max="6" width="6.140625" style="1" customWidth="1"/>
    <col min="7" max="7" width="5.42578125" style="1" customWidth="1"/>
    <col min="8" max="8" width="5.85546875" style="1" customWidth="1"/>
    <col min="9" max="9" width="10.7109375" style="1" customWidth="1"/>
    <col min="10" max="16384" width="11.42578125" style="1"/>
  </cols>
  <sheetData>
    <row r="1" spans="1:8" ht="18" customHeight="1">
      <c r="A1" s="19"/>
      <c r="B1" s="19"/>
      <c r="C1" s="19"/>
      <c r="H1" s="2" t="s">
        <v>88</v>
      </c>
    </row>
    <row r="2" spans="1:8" ht="18" customHeight="1">
      <c r="A2" s="170" t="s">
        <v>17</v>
      </c>
      <c r="B2" s="170"/>
      <c r="C2" s="170"/>
      <c r="D2" s="170"/>
      <c r="E2" s="170"/>
      <c r="F2" s="170"/>
      <c r="G2" s="170"/>
      <c r="H2" s="170"/>
    </row>
    <row r="3" spans="1:8" ht="18" customHeight="1">
      <c r="A3" s="205" t="s">
        <v>522</v>
      </c>
      <c r="B3" s="205"/>
      <c r="C3" s="205"/>
      <c r="D3" s="205"/>
      <c r="E3" s="205"/>
      <c r="F3" s="205"/>
      <c r="G3" s="205"/>
      <c r="H3" s="205"/>
    </row>
    <row r="4" spans="1:8" ht="7.9" customHeight="1">
      <c r="A4" s="28"/>
    </row>
    <row r="5" spans="1:8" ht="18" customHeight="1">
      <c r="A5" s="11" t="s">
        <v>556</v>
      </c>
    </row>
    <row r="6" spans="1:8" ht="7.9" customHeight="1"/>
    <row r="7" spans="1:8" ht="31.5" customHeight="1">
      <c r="A7" s="206" t="s">
        <v>66</v>
      </c>
      <c r="B7" s="206" t="s">
        <v>523</v>
      </c>
      <c r="C7" s="206" t="s">
        <v>524</v>
      </c>
      <c r="D7" s="206"/>
      <c r="E7" s="206"/>
      <c r="F7" s="206"/>
    </row>
    <row r="8" spans="1:8" ht="25.15" customHeight="1">
      <c r="A8" s="206"/>
      <c r="B8" s="206"/>
      <c r="C8" s="139" t="s">
        <v>525</v>
      </c>
      <c r="D8" s="206" t="s">
        <v>526</v>
      </c>
      <c r="E8" s="206"/>
      <c r="F8" s="206"/>
    </row>
    <row r="9" spans="1:8" ht="18" customHeight="1">
      <c r="A9" s="148" t="s">
        <v>557</v>
      </c>
      <c r="B9" s="148" t="s">
        <v>626</v>
      </c>
      <c r="C9" s="140"/>
      <c r="D9" s="201">
        <v>50</v>
      </c>
      <c r="E9" s="201"/>
      <c r="F9" s="201"/>
    </row>
    <row r="10" spans="1:8" ht="18" customHeight="1">
      <c r="A10" s="148" t="s">
        <v>558</v>
      </c>
      <c r="B10" s="148" t="s">
        <v>627</v>
      </c>
      <c r="C10" s="140"/>
      <c r="D10" s="201">
        <v>145</v>
      </c>
      <c r="E10" s="201"/>
      <c r="F10" s="201"/>
    </row>
    <row r="11" spans="1:8" ht="18" customHeight="1">
      <c r="A11" s="148" t="s">
        <v>559</v>
      </c>
      <c r="B11" s="148" t="s">
        <v>628</v>
      </c>
      <c r="C11" s="140"/>
      <c r="D11" s="201">
        <v>47</v>
      </c>
      <c r="E11" s="201"/>
      <c r="F11" s="201"/>
    </row>
    <row r="12" spans="1:8" ht="18" customHeight="1">
      <c r="A12" s="148" t="s">
        <v>560</v>
      </c>
      <c r="B12" s="148" t="s">
        <v>629</v>
      </c>
      <c r="C12" s="140"/>
      <c r="D12" s="201">
        <v>150</v>
      </c>
      <c r="E12" s="201"/>
      <c r="F12" s="201"/>
    </row>
    <row r="13" spans="1:8" ht="18" customHeight="1">
      <c r="A13" s="159" t="s">
        <v>724</v>
      </c>
      <c r="B13" s="140" t="s">
        <v>45</v>
      </c>
      <c r="C13" s="140" t="s">
        <v>725</v>
      </c>
      <c r="D13" s="202">
        <v>125</v>
      </c>
      <c r="E13" s="203"/>
      <c r="F13" s="204"/>
    </row>
    <row r="14" spans="1:8" ht="18" customHeight="1">
      <c r="A14" s="148" t="s">
        <v>561</v>
      </c>
      <c r="B14" s="148" t="s">
        <v>630</v>
      </c>
      <c r="C14" s="140"/>
      <c r="D14" s="201">
        <v>150</v>
      </c>
      <c r="E14" s="201"/>
      <c r="F14" s="201"/>
    </row>
    <row r="15" spans="1:8" ht="18" customHeight="1">
      <c r="A15" s="159" t="s">
        <v>726</v>
      </c>
      <c r="B15" s="140" t="s">
        <v>727</v>
      </c>
      <c r="C15" s="140" t="s">
        <v>725</v>
      </c>
      <c r="D15" s="202">
        <v>132</v>
      </c>
      <c r="E15" s="203"/>
      <c r="F15" s="204"/>
    </row>
    <row r="16" spans="1:8" ht="18" customHeight="1">
      <c r="A16" s="148" t="s">
        <v>562</v>
      </c>
      <c r="B16" s="148" t="s">
        <v>631</v>
      </c>
      <c r="C16" s="140"/>
      <c r="D16" s="201">
        <v>30</v>
      </c>
      <c r="E16" s="201"/>
      <c r="F16" s="201"/>
    </row>
    <row r="17" spans="1:6" ht="18" customHeight="1">
      <c r="A17" s="148" t="s">
        <v>563</v>
      </c>
      <c r="B17" s="148" t="s">
        <v>632</v>
      </c>
      <c r="C17" s="140"/>
      <c r="D17" s="201">
        <v>35</v>
      </c>
      <c r="E17" s="201"/>
      <c r="F17" s="201"/>
    </row>
    <row r="18" spans="1:6" ht="18" customHeight="1">
      <c r="A18" s="148" t="s">
        <v>564</v>
      </c>
      <c r="B18" s="148" t="s">
        <v>633</v>
      </c>
      <c r="C18" s="140"/>
      <c r="D18" s="201">
        <v>40</v>
      </c>
      <c r="E18" s="201"/>
      <c r="F18" s="201"/>
    </row>
    <row r="19" spans="1:6" ht="18" customHeight="1">
      <c r="A19" s="148" t="s">
        <v>565</v>
      </c>
      <c r="B19" s="148" t="s">
        <v>634</v>
      </c>
      <c r="C19" s="140"/>
      <c r="D19" s="201">
        <v>40</v>
      </c>
      <c r="E19" s="201"/>
      <c r="F19" s="201"/>
    </row>
    <row r="20" spans="1:6" ht="18" customHeight="1">
      <c r="A20" s="148" t="s">
        <v>566</v>
      </c>
      <c r="B20" s="148" t="s">
        <v>678</v>
      </c>
      <c r="C20" s="140"/>
      <c r="D20" s="201">
        <v>30</v>
      </c>
      <c r="E20" s="201"/>
      <c r="F20" s="201"/>
    </row>
    <row r="21" spans="1:6" ht="18" customHeight="1">
      <c r="A21" s="148" t="s">
        <v>567</v>
      </c>
      <c r="B21" s="148" t="s">
        <v>635</v>
      </c>
      <c r="C21" s="140"/>
      <c r="D21" s="201">
        <v>45</v>
      </c>
      <c r="E21" s="201"/>
      <c r="F21" s="201"/>
    </row>
    <row r="22" spans="1:6" ht="18" customHeight="1">
      <c r="A22" s="159" t="s">
        <v>728</v>
      </c>
      <c r="B22" s="140" t="s">
        <v>729</v>
      </c>
      <c r="C22" s="140" t="s">
        <v>725</v>
      </c>
      <c r="D22" s="202">
        <v>143</v>
      </c>
      <c r="E22" s="203"/>
      <c r="F22" s="204"/>
    </row>
    <row r="23" spans="1:6" ht="18" customHeight="1">
      <c r="A23" s="159" t="s">
        <v>730</v>
      </c>
      <c r="B23" s="140" t="s">
        <v>729</v>
      </c>
      <c r="C23" s="140" t="s">
        <v>725</v>
      </c>
      <c r="D23" s="202">
        <v>60</v>
      </c>
      <c r="E23" s="203"/>
      <c r="F23" s="204"/>
    </row>
    <row r="24" spans="1:6" ht="18" customHeight="1">
      <c r="A24" s="160" t="s">
        <v>731</v>
      </c>
      <c r="B24" s="140" t="s">
        <v>45</v>
      </c>
      <c r="C24" s="140" t="s">
        <v>725</v>
      </c>
      <c r="D24" s="202">
        <v>74</v>
      </c>
      <c r="E24" s="203"/>
      <c r="F24" s="204"/>
    </row>
    <row r="25" spans="1:6" ht="18" customHeight="1">
      <c r="A25" s="148" t="s">
        <v>568</v>
      </c>
      <c r="B25" s="148" t="s">
        <v>636</v>
      </c>
      <c r="C25" s="140"/>
      <c r="D25" s="201">
        <v>145</v>
      </c>
      <c r="E25" s="201"/>
      <c r="F25" s="201"/>
    </row>
    <row r="26" spans="1:6" ht="18" customHeight="1">
      <c r="A26" s="148" t="s">
        <v>569</v>
      </c>
      <c r="B26" s="148" t="s">
        <v>637</v>
      </c>
      <c r="C26" s="140"/>
      <c r="D26" s="201">
        <v>25</v>
      </c>
      <c r="E26" s="201"/>
      <c r="F26" s="201"/>
    </row>
    <row r="27" spans="1:6" ht="18" customHeight="1">
      <c r="A27" s="148" t="s">
        <v>570</v>
      </c>
      <c r="B27" s="148" t="s">
        <v>638</v>
      </c>
      <c r="C27" s="140"/>
      <c r="D27" s="201">
        <v>40</v>
      </c>
      <c r="E27" s="201"/>
      <c r="F27" s="201"/>
    </row>
    <row r="28" spans="1:6" ht="18" customHeight="1">
      <c r="A28" s="148" t="s">
        <v>571</v>
      </c>
      <c r="B28" s="148" t="s">
        <v>639</v>
      </c>
      <c r="C28" s="140"/>
      <c r="D28" s="201">
        <v>35</v>
      </c>
      <c r="E28" s="201"/>
      <c r="F28" s="201"/>
    </row>
    <row r="29" spans="1:6" ht="18" customHeight="1">
      <c r="A29" s="148" t="s">
        <v>572</v>
      </c>
      <c r="B29" s="148" t="s">
        <v>640</v>
      </c>
      <c r="C29" s="140"/>
      <c r="D29" s="201">
        <v>155</v>
      </c>
      <c r="E29" s="201"/>
      <c r="F29" s="201"/>
    </row>
    <row r="30" spans="1:6" ht="18" customHeight="1">
      <c r="A30" s="148" t="s">
        <v>573</v>
      </c>
      <c r="B30" s="148" t="s">
        <v>641</v>
      </c>
      <c r="C30" s="140"/>
      <c r="D30" s="201">
        <v>20</v>
      </c>
      <c r="E30" s="201"/>
      <c r="F30" s="201"/>
    </row>
    <row r="31" spans="1:6" ht="18" customHeight="1">
      <c r="A31" s="148" t="s">
        <v>574</v>
      </c>
      <c r="B31" s="148" t="s">
        <v>641</v>
      </c>
      <c r="C31" s="140"/>
      <c r="D31" s="201">
        <v>50</v>
      </c>
      <c r="E31" s="201"/>
      <c r="F31" s="201"/>
    </row>
    <row r="32" spans="1:6" ht="18" customHeight="1">
      <c r="A32" s="148" t="s">
        <v>575</v>
      </c>
      <c r="B32" s="148" t="s">
        <v>642</v>
      </c>
      <c r="C32" s="140"/>
      <c r="D32" s="201">
        <v>250</v>
      </c>
      <c r="E32" s="201"/>
      <c r="F32" s="201"/>
    </row>
    <row r="33" spans="1:6" ht="18" customHeight="1">
      <c r="A33" s="148" t="s">
        <v>576</v>
      </c>
      <c r="B33" s="148" t="s">
        <v>641</v>
      </c>
      <c r="C33" s="140"/>
      <c r="D33" s="201">
        <v>35</v>
      </c>
      <c r="E33" s="201"/>
      <c r="F33" s="201"/>
    </row>
    <row r="34" spans="1:6" ht="18" customHeight="1">
      <c r="A34" s="148" t="s">
        <v>577</v>
      </c>
      <c r="B34" s="148" t="s">
        <v>643</v>
      </c>
      <c r="C34" s="140"/>
      <c r="D34" s="201">
        <v>42</v>
      </c>
      <c r="E34" s="201"/>
      <c r="F34" s="201"/>
    </row>
    <row r="35" spans="1:6" ht="18" customHeight="1">
      <c r="A35" s="148" t="s">
        <v>578</v>
      </c>
      <c r="B35" s="148" t="s">
        <v>644</v>
      </c>
      <c r="C35" s="140"/>
      <c r="D35" s="201">
        <v>36</v>
      </c>
      <c r="E35" s="201"/>
      <c r="F35" s="201"/>
    </row>
    <row r="36" spans="1:6" ht="18" customHeight="1">
      <c r="A36" s="148" t="s">
        <v>579</v>
      </c>
      <c r="B36" s="148" t="s">
        <v>645</v>
      </c>
      <c r="C36" s="140"/>
      <c r="D36" s="201">
        <v>46</v>
      </c>
      <c r="E36" s="201"/>
      <c r="F36" s="201"/>
    </row>
    <row r="37" spans="1:6" ht="18" customHeight="1">
      <c r="A37" s="148" t="s">
        <v>580</v>
      </c>
      <c r="B37" s="148" t="s">
        <v>646</v>
      </c>
      <c r="C37" s="140"/>
      <c r="D37" s="201">
        <v>19</v>
      </c>
      <c r="E37" s="201"/>
      <c r="F37" s="201"/>
    </row>
    <row r="38" spans="1:6" ht="18" customHeight="1">
      <c r="A38" s="159" t="s">
        <v>732</v>
      </c>
      <c r="B38" s="140" t="s">
        <v>727</v>
      </c>
      <c r="C38" s="140" t="s">
        <v>725</v>
      </c>
      <c r="D38" s="202">
        <v>124</v>
      </c>
      <c r="E38" s="203"/>
      <c r="F38" s="204"/>
    </row>
    <row r="39" spans="1:6" ht="18" customHeight="1">
      <c r="A39" s="159" t="s">
        <v>733</v>
      </c>
      <c r="B39" s="140" t="s">
        <v>727</v>
      </c>
      <c r="C39" s="140" t="s">
        <v>725</v>
      </c>
      <c r="D39" s="202">
        <v>75</v>
      </c>
      <c r="E39" s="203"/>
      <c r="F39" s="204"/>
    </row>
    <row r="40" spans="1:6" ht="18" customHeight="1">
      <c r="A40" s="161" t="s">
        <v>581</v>
      </c>
      <c r="B40" s="148" t="s">
        <v>647</v>
      </c>
      <c r="C40" s="140"/>
      <c r="D40" s="201">
        <v>40</v>
      </c>
      <c r="E40" s="201"/>
      <c r="F40" s="201"/>
    </row>
    <row r="41" spans="1:6" ht="18" customHeight="1">
      <c r="A41" s="148" t="s">
        <v>582</v>
      </c>
      <c r="B41" s="148" t="s">
        <v>648</v>
      </c>
      <c r="C41" s="140"/>
      <c r="D41" s="201">
        <v>185</v>
      </c>
      <c r="E41" s="201"/>
      <c r="F41" s="201"/>
    </row>
    <row r="42" spans="1:6" ht="18" customHeight="1">
      <c r="A42" s="148" t="s">
        <v>583</v>
      </c>
      <c r="B42" s="148" t="s">
        <v>649</v>
      </c>
      <c r="C42" s="140"/>
      <c r="D42" s="201">
        <v>35</v>
      </c>
      <c r="E42" s="201"/>
      <c r="F42" s="201"/>
    </row>
    <row r="43" spans="1:6" ht="18" customHeight="1">
      <c r="A43" s="148" t="s">
        <v>584</v>
      </c>
      <c r="B43" s="148" t="s">
        <v>650</v>
      </c>
      <c r="C43" s="140"/>
      <c r="D43" s="201">
        <v>30</v>
      </c>
      <c r="E43" s="201"/>
      <c r="F43" s="201"/>
    </row>
    <row r="44" spans="1:6" ht="18" customHeight="1">
      <c r="A44" s="148" t="s">
        <v>585</v>
      </c>
      <c r="B44" s="148" t="s">
        <v>645</v>
      </c>
      <c r="C44" s="140"/>
      <c r="D44" s="201">
        <v>25</v>
      </c>
      <c r="E44" s="201"/>
      <c r="F44" s="201"/>
    </row>
    <row r="45" spans="1:6" ht="18" customHeight="1">
      <c r="A45" s="148" t="s">
        <v>586</v>
      </c>
      <c r="B45" s="148" t="s">
        <v>651</v>
      </c>
      <c r="C45" s="140"/>
      <c r="D45" s="201">
        <v>40</v>
      </c>
      <c r="E45" s="201"/>
      <c r="F45" s="201"/>
    </row>
    <row r="46" spans="1:6" ht="18" customHeight="1">
      <c r="A46" s="148" t="s">
        <v>586</v>
      </c>
      <c r="B46" s="148" t="s">
        <v>652</v>
      </c>
      <c r="C46" s="140"/>
      <c r="D46" s="201">
        <v>40</v>
      </c>
      <c r="E46" s="201"/>
      <c r="F46" s="201"/>
    </row>
    <row r="47" spans="1:6" ht="18" customHeight="1">
      <c r="A47" s="148" t="s">
        <v>587</v>
      </c>
      <c r="B47" s="148" t="s">
        <v>649</v>
      </c>
      <c r="C47" s="140"/>
      <c r="D47" s="201">
        <v>31</v>
      </c>
      <c r="E47" s="201"/>
      <c r="F47" s="201"/>
    </row>
    <row r="48" spans="1:6" ht="18" customHeight="1">
      <c r="A48" s="148" t="s">
        <v>588</v>
      </c>
      <c r="B48" s="148" t="s">
        <v>653</v>
      </c>
      <c r="C48" s="140"/>
      <c r="D48" s="201">
        <v>43</v>
      </c>
      <c r="E48" s="201"/>
      <c r="F48" s="201"/>
    </row>
    <row r="49" spans="1:6" ht="18" customHeight="1">
      <c r="A49" s="148" t="s">
        <v>589</v>
      </c>
      <c r="B49" s="148" t="s">
        <v>654</v>
      </c>
      <c r="C49" s="140"/>
      <c r="D49" s="201">
        <v>32</v>
      </c>
      <c r="E49" s="201"/>
      <c r="F49" s="201"/>
    </row>
    <row r="50" spans="1:6" ht="18" customHeight="1">
      <c r="A50" s="148" t="s">
        <v>590</v>
      </c>
      <c r="B50" s="148" t="s">
        <v>655</v>
      </c>
      <c r="C50" s="140"/>
      <c r="D50" s="201">
        <v>25</v>
      </c>
      <c r="E50" s="201"/>
      <c r="F50" s="201"/>
    </row>
    <row r="51" spans="1:6" ht="18" customHeight="1">
      <c r="A51" s="148" t="s">
        <v>591</v>
      </c>
      <c r="B51" s="148" t="s">
        <v>641</v>
      </c>
      <c r="C51" s="140"/>
      <c r="D51" s="201">
        <v>40</v>
      </c>
      <c r="E51" s="201"/>
      <c r="F51" s="201"/>
    </row>
    <row r="52" spans="1:6" ht="18" customHeight="1">
      <c r="A52" s="159" t="s">
        <v>734</v>
      </c>
      <c r="B52" s="140" t="s">
        <v>735</v>
      </c>
      <c r="C52" s="140" t="s">
        <v>725</v>
      </c>
      <c r="D52" s="202">
        <v>3000</v>
      </c>
      <c r="E52" s="203"/>
      <c r="F52" s="204"/>
    </row>
    <row r="53" spans="1:6" ht="18" customHeight="1">
      <c r="A53" s="159" t="s">
        <v>736</v>
      </c>
      <c r="B53" s="140" t="s">
        <v>735</v>
      </c>
      <c r="C53" s="140" t="s">
        <v>725</v>
      </c>
      <c r="D53" s="202">
        <v>2250</v>
      </c>
      <c r="E53" s="203"/>
      <c r="F53" s="204"/>
    </row>
    <row r="54" spans="1:6" ht="18" customHeight="1">
      <c r="A54" s="159" t="s">
        <v>737</v>
      </c>
      <c r="B54" s="140" t="s">
        <v>729</v>
      </c>
      <c r="C54" s="140" t="s">
        <v>725</v>
      </c>
      <c r="D54" s="202">
        <v>46</v>
      </c>
      <c r="E54" s="203"/>
      <c r="F54" s="204"/>
    </row>
    <row r="55" spans="1:6" ht="18" customHeight="1">
      <c r="A55" s="159" t="s">
        <v>738</v>
      </c>
      <c r="B55" s="140" t="s">
        <v>727</v>
      </c>
      <c r="C55" s="140" t="s">
        <v>725</v>
      </c>
      <c r="D55" s="202">
        <v>67</v>
      </c>
      <c r="E55" s="203"/>
      <c r="F55" s="204"/>
    </row>
    <row r="56" spans="1:6" ht="18" customHeight="1">
      <c r="A56" s="148" t="s">
        <v>592</v>
      </c>
      <c r="B56" s="148" t="s">
        <v>656</v>
      </c>
      <c r="C56" s="140"/>
      <c r="D56" s="201">
        <v>150</v>
      </c>
      <c r="E56" s="201"/>
      <c r="F56" s="201"/>
    </row>
    <row r="57" spans="1:6" ht="18" customHeight="1">
      <c r="A57" s="148" t="s">
        <v>593</v>
      </c>
      <c r="B57" s="148" t="s">
        <v>657</v>
      </c>
      <c r="C57" s="140"/>
      <c r="D57" s="201">
        <v>28</v>
      </c>
      <c r="E57" s="201"/>
      <c r="F57" s="201"/>
    </row>
    <row r="58" spans="1:6" ht="18" customHeight="1">
      <c r="A58" s="148" t="s">
        <v>594</v>
      </c>
      <c r="B58" s="148" t="s">
        <v>658</v>
      </c>
      <c r="C58" s="140"/>
      <c r="D58" s="201">
        <v>32</v>
      </c>
      <c r="E58" s="201"/>
      <c r="F58" s="201"/>
    </row>
    <row r="59" spans="1:6" ht="18" customHeight="1">
      <c r="A59" s="159" t="s">
        <v>739</v>
      </c>
      <c r="B59" s="140" t="s">
        <v>727</v>
      </c>
      <c r="C59" s="140" t="s">
        <v>725</v>
      </c>
      <c r="D59" s="202">
        <v>62</v>
      </c>
      <c r="E59" s="203"/>
      <c r="F59" s="204"/>
    </row>
    <row r="60" spans="1:6" ht="18" customHeight="1">
      <c r="A60" s="148" t="s">
        <v>595</v>
      </c>
      <c r="B60" s="148" t="s">
        <v>659</v>
      </c>
      <c r="C60" s="140"/>
      <c r="D60" s="201">
        <v>40</v>
      </c>
      <c r="E60" s="201"/>
      <c r="F60" s="201"/>
    </row>
    <row r="61" spans="1:6" ht="18" customHeight="1">
      <c r="A61" s="148" t="s">
        <v>596</v>
      </c>
      <c r="B61" s="148" t="s">
        <v>660</v>
      </c>
      <c r="C61" s="140"/>
      <c r="D61" s="201">
        <v>35</v>
      </c>
      <c r="E61" s="201"/>
      <c r="F61" s="201"/>
    </row>
    <row r="62" spans="1:6" ht="18" customHeight="1">
      <c r="A62" s="148" t="s">
        <v>597</v>
      </c>
      <c r="B62" s="148" t="s">
        <v>641</v>
      </c>
      <c r="C62" s="140"/>
      <c r="D62" s="201">
        <v>30</v>
      </c>
      <c r="E62" s="201"/>
      <c r="F62" s="201"/>
    </row>
    <row r="63" spans="1:6" ht="18" customHeight="1">
      <c r="A63" s="148" t="s">
        <v>598</v>
      </c>
      <c r="B63" s="148" t="s">
        <v>641</v>
      </c>
      <c r="C63" s="140"/>
      <c r="D63" s="201">
        <v>45</v>
      </c>
      <c r="E63" s="201"/>
      <c r="F63" s="201"/>
    </row>
    <row r="64" spans="1:6" ht="18" customHeight="1">
      <c r="A64" s="148" t="s">
        <v>599</v>
      </c>
      <c r="B64" s="148" t="s">
        <v>641</v>
      </c>
      <c r="C64" s="140"/>
      <c r="D64" s="201">
        <v>35</v>
      </c>
      <c r="E64" s="201"/>
      <c r="F64" s="201"/>
    </row>
    <row r="65" spans="1:6" ht="18" customHeight="1">
      <c r="A65" s="148" t="s">
        <v>600</v>
      </c>
      <c r="B65" s="148" t="s">
        <v>679</v>
      </c>
      <c r="C65" s="140"/>
      <c r="D65" s="201">
        <v>185</v>
      </c>
      <c r="E65" s="201"/>
      <c r="F65" s="201"/>
    </row>
    <row r="66" spans="1:6" ht="18" customHeight="1">
      <c r="A66" s="159" t="s">
        <v>740</v>
      </c>
      <c r="B66" s="140" t="s">
        <v>727</v>
      </c>
      <c r="C66" s="140" t="s">
        <v>725</v>
      </c>
      <c r="D66" s="202">
        <v>48</v>
      </c>
      <c r="E66" s="203"/>
      <c r="F66" s="204"/>
    </row>
    <row r="67" spans="1:6" ht="18" customHeight="1">
      <c r="A67" s="148" t="s">
        <v>601</v>
      </c>
      <c r="B67" s="148" t="s">
        <v>661</v>
      </c>
      <c r="C67" s="140"/>
      <c r="D67" s="201">
        <v>35</v>
      </c>
      <c r="E67" s="201"/>
      <c r="F67" s="201"/>
    </row>
    <row r="68" spans="1:6" ht="18" customHeight="1">
      <c r="A68" s="159" t="s">
        <v>741</v>
      </c>
      <c r="B68" s="140" t="s">
        <v>735</v>
      </c>
      <c r="C68" s="140" t="s">
        <v>725</v>
      </c>
      <c r="D68" s="202">
        <v>400</v>
      </c>
      <c r="E68" s="203"/>
      <c r="F68" s="204"/>
    </row>
    <row r="69" spans="1:6" ht="18" customHeight="1">
      <c r="A69" s="159" t="s">
        <v>742</v>
      </c>
      <c r="B69" s="140" t="s">
        <v>743</v>
      </c>
      <c r="C69" s="140" t="s">
        <v>725</v>
      </c>
      <c r="D69" s="202">
        <v>43</v>
      </c>
      <c r="E69" s="203"/>
      <c r="F69" s="204"/>
    </row>
    <row r="70" spans="1:6" ht="18" customHeight="1">
      <c r="A70" s="161" t="s">
        <v>681</v>
      </c>
      <c r="B70" s="148" t="s">
        <v>662</v>
      </c>
      <c r="C70" s="140"/>
      <c r="D70" s="201">
        <v>135</v>
      </c>
      <c r="E70" s="201"/>
      <c r="F70" s="201"/>
    </row>
    <row r="71" spans="1:6" ht="18" customHeight="1">
      <c r="A71" s="148" t="s">
        <v>681</v>
      </c>
      <c r="B71" s="148" t="s">
        <v>663</v>
      </c>
      <c r="C71" s="140"/>
      <c r="D71" s="201">
        <v>30</v>
      </c>
      <c r="E71" s="201"/>
      <c r="F71" s="201"/>
    </row>
    <row r="72" spans="1:6" ht="18" customHeight="1">
      <c r="A72" s="148" t="s">
        <v>602</v>
      </c>
      <c r="B72" s="148" t="s">
        <v>664</v>
      </c>
      <c r="C72" s="140"/>
      <c r="D72" s="201">
        <v>250</v>
      </c>
      <c r="E72" s="201"/>
      <c r="F72" s="201"/>
    </row>
    <row r="73" spans="1:6" ht="18" customHeight="1">
      <c r="A73" s="148" t="s">
        <v>603</v>
      </c>
      <c r="B73" s="148" t="s">
        <v>665</v>
      </c>
      <c r="C73" s="140"/>
      <c r="D73" s="201">
        <v>38</v>
      </c>
      <c r="E73" s="201"/>
      <c r="F73" s="201"/>
    </row>
    <row r="74" spans="1:6" ht="18" customHeight="1">
      <c r="A74" s="148" t="s">
        <v>604</v>
      </c>
      <c r="B74" s="148" t="s">
        <v>666</v>
      </c>
      <c r="C74" s="140"/>
      <c r="D74" s="201">
        <v>45</v>
      </c>
      <c r="E74" s="201"/>
      <c r="F74" s="201"/>
    </row>
    <row r="75" spans="1:6" ht="18" customHeight="1">
      <c r="A75" s="148" t="s">
        <v>605</v>
      </c>
      <c r="B75" s="148" t="s">
        <v>667</v>
      </c>
      <c r="C75" s="140"/>
      <c r="D75" s="201">
        <v>50</v>
      </c>
      <c r="E75" s="201"/>
      <c r="F75" s="201"/>
    </row>
    <row r="76" spans="1:6" ht="18" customHeight="1">
      <c r="A76" s="148" t="s">
        <v>606</v>
      </c>
      <c r="B76" s="148" t="s">
        <v>641</v>
      </c>
      <c r="C76" s="140"/>
      <c r="D76" s="201">
        <v>42</v>
      </c>
      <c r="E76" s="201"/>
      <c r="F76" s="201"/>
    </row>
    <row r="77" spans="1:6" ht="18" customHeight="1">
      <c r="A77" s="148" t="s">
        <v>607</v>
      </c>
      <c r="B77" s="148" t="s">
        <v>641</v>
      </c>
      <c r="C77" s="140"/>
      <c r="D77" s="201">
        <v>30</v>
      </c>
      <c r="E77" s="201"/>
      <c r="F77" s="201"/>
    </row>
    <row r="78" spans="1:6" ht="18" customHeight="1">
      <c r="A78" s="148" t="s">
        <v>607</v>
      </c>
      <c r="B78" s="148" t="s">
        <v>641</v>
      </c>
      <c r="C78" s="140"/>
      <c r="D78" s="201">
        <v>35</v>
      </c>
      <c r="E78" s="201"/>
      <c r="F78" s="201"/>
    </row>
    <row r="79" spans="1:6" ht="18" customHeight="1">
      <c r="A79" s="148" t="s">
        <v>608</v>
      </c>
      <c r="B79" s="148" t="s">
        <v>668</v>
      </c>
      <c r="C79" s="140"/>
      <c r="D79" s="201">
        <v>50</v>
      </c>
      <c r="E79" s="201"/>
      <c r="F79" s="201"/>
    </row>
    <row r="80" spans="1:6" ht="18" customHeight="1">
      <c r="A80" s="148" t="s">
        <v>609</v>
      </c>
      <c r="B80" s="148" t="s">
        <v>669</v>
      </c>
      <c r="C80" s="140"/>
      <c r="D80" s="201">
        <v>25</v>
      </c>
      <c r="E80" s="201"/>
      <c r="F80" s="201"/>
    </row>
    <row r="81" spans="1:6" ht="18" customHeight="1">
      <c r="A81" s="148" t="s">
        <v>610</v>
      </c>
      <c r="B81" s="148" t="s">
        <v>641</v>
      </c>
      <c r="C81" s="140"/>
      <c r="D81" s="201">
        <v>28</v>
      </c>
      <c r="E81" s="201"/>
      <c r="F81" s="201"/>
    </row>
    <row r="82" spans="1:6" ht="18" customHeight="1">
      <c r="A82" s="148" t="s">
        <v>611</v>
      </c>
      <c r="B82" s="148" t="s">
        <v>670</v>
      </c>
      <c r="C82" s="140"/>
      <c r="D82" s="201">
        <v>30</v>
      </c>
      <c r="E82" s="201"/>
      <c r="F82" s="201"/>
    </row>
    <row r="83" spans="1:6" ht="18" customHeight="1">
      <c r="A83" s="148" t="s">
        <v>612</v>
      </c>
      <c r="B83" s="148" t="s">
        <v>671</v>
      </c>
      <c r="C83" s="140"/>
      <c r="D83" s="201">
        <v>22</v>
      </c>
      <c r="E83" s="201"/>
      <c r="F83" s="201"/>
    </row>
    <row r="84" spans="1:6" ht="18" customHeight="1">
      <c r="A84" s="148" t="s">
        <v>613</v>
      </c>
      <c r="B84" s="148" t="s">
        <v>641</v>
      </c>
      <c r="C84" s="140"/>
      <c r="D84" s="201">
        <v>25</v>
      </c>
      <c r="E84" s="201"/>
      <c r="F84" s="201"/>
    </row>
    <row r="85" spans="1:6" ht="18" customHeight="1">
      <c r="A85" s="148" t="s">
        <v>614</v>
      </c>
      <c r="B85" s="148" t="s">
        <v>651</v>
      </c>
      <c r="C85" s="140"/>
      <c r="D85" s="201">
        <v>30</v>
      </c>
      <c r="E85" s="201"/>
      <c r="F85" s="201"/>
    </row>
    <row r="86" spans="1:6" ht="18" customHeight="1">
      <c r="A86" s="159" t="s">
        <v>744</v>
      </c>
      <c r="B86" s="140" t="s">
        <v>745</v>
      </c>
      <c r="C86" s="140" t="s">
        <v>725</v>
      </c>
      <c r="D86" s="202">
        <v>700</v>
      </c>
      <c r="E86" s="203"/>
      <c r="F86" s="204"/>
    </row>
    <row r="87" spans="1:6" ht="18" customHeight="1">
      <c r="A87" s="148" t="s">
        <v>615</v>
      </c>
      <c r="B87" s="148" t="s">
        <v>672</v>
      </c>
      <c r="C87" s="140"/>
      <c r="D87" s="201">
        <v>50</v>
      </c>
      <c r="E87" s="201"/>
      <c r="F87" s="201"/>
    </row>
    <row r="88" spans="1:6" ht="18" customHeight="1">
      <c r="A88" s="148" t="s">
        <v>574</v>
      </c>
      <c r="B88" s="148" t="s">
        <v>641</v>
      </c>
      <c r="C88" s="140"/>
      <c r="D88" s="201">
        <v>85</v>
      </c>
      <c r="E88" s="201"/>
      <c r="F88" s="201"/>
    </row>
    <row r="89" spans="1:6" ht="18" customHeight="1">
      <c r="A89" s="148" t="s">
        <v>616</v>
      </c>
      <c r="B89" s="148" t="s">
        <v>673</v>
      </c>
      <c r="C89" s="140"/>
      <c r="D89" s="201">
        <v>74</v>
      </c>
      <c r="E89" s="201"/>
      <c r="F89" s="201"/>
    </row>
    <row r="90" spans="1:6" ht="18" customHeight="1">
      <c r="A90" s="148" t="s">
        <v>617</v>
      </c>
      <c r="B90" s="148" t="s">
        <v>641</v>
      </c>
      <c r="C90" s="140"/>
      <c r="D90" s="201">
        <v>65</v>
      </c>
      <c r="E90" s="201"/>
      <c r="F90" s="201"/>
    </row>
    <row r="91" spans="1:6" ht="18" customHeight="1">
      <c r="A91" s="148" t="s">
        <v>618</v>
      </c>
      <c r="B91" s="148" t="s">
        <v>674</v>
      </c>
      <c r="C91" s="140"/>
      <c r="D91" s="201">
        <v>250</v>
      </c>
      <c r="E91" s="201"/>
      <c r="F91" s="201"/>
    </row>
    <row r="92" spans="1:6" ht="18" customHeight="1">
      <c r="A92" s="148" t="s">
        <v>619</v>
      </c>
      <c r="B92" s="148" t="s">
        <v>675</v>
      </c>
      <c r="C92" s="140"/>
      <c r="D92" s="201">
        <v>235</v>
      </c>
      <c r="E92" s="201"/>
      <c r="F92" s="201"/>
    </row>
    <row r="93" spans="1:6" ht="18" customHeight="1">
      <c r="A93" s="148" t="s">
        <v>620</v>
      </c>
      <c r="B93" s="148" t="s">
        <v>651</v>
      </c>
      <c r="C93" s="140"/>
      <c r="D93" s="201">
        <v>60</v>
      </c>
      <c r="E93" s="201"/>
      <c r="F93" s="201"/>
    </row>
    <row r="94" spans="1:6" ht="18" customHeight="1">
      <c r="A94" s="148" t="s">
        <v>621</v>
      </c>
      <c r="B94" s="148" t="s">
        <v>676</v>
      </c>
      <c r="C94" s="140"/>
      <c r="D94" s="201">
        <v>220</v>
      </c>
      <c r="E94" s="201"/>
      <c r="F94" s="201"/>
    </row>
    <row r="95" spans="1:6" ht="18" customHeight="1">
      <c r="A95" s="148" t="s">
        <v>622</v>
      </c>
      <c r="B95" s="148" t="s">
        <v>641</v>
      </c>
      <c r="C95" s="140"/>
      <c r="D95" s="201">
        <v>62</v>
      </c>
      <c r="E95" s="201"/>
      <c r="F95" s="201"/>
    </row>
    <row r="96" spans="1:6" ht="18" customHeight="1">
      <c r="A96" s="148" t="s">
        <v>623</v>
      </c>
      <c r="B96" s="148" t="s">
        <v>641</v>
      </c>
      <c r="C96" s="140"/>
      <c r="D96" s="201">
        <v>65</v>
      </c>
      <c r="E96" s="201"/>
      <c r="F96" s="201"/>
    </row>
    <row r="97" spans="1:8" ht="18" customHeight="1">
      <c r="A97" s="148" t="s">
        <v>624</v>
      </c>
      <c r="B97" s="148" t="s">
        <v>677</v>
      </c>
      <c r="C97" s="140"/>
      <c r="D97" s="201">
        <v>68</v>
      </c>
      <c r="E97" s="201"/>
      <c r="F97" s="201"/>
    </row>
    <row r="98" spans="1:8" ht="18" customHeight="1">
      <c r="A98" s="148" t="s">
        <v>625</v>
      </c>
      <c r="B98" s="148" t="s">
        <v>680</v>
      </c>
      <c r="C98" s="140"/>
      <c r="D98" s="201">
        <v>450</v>
      </c>
      <c r="E98" s="201"/>
      <c r="F98" s="201"/>
    </row>
    <row r="99" spans="1:8" ht="18" customHeight="1">
      <c r="A99" s="148"/>
      <c r="B99" s="148"/>
      <c r="C99" s="140"/>
      <c r="D99" s="212">
        <f>SUM(D9:D98)</f>
        <v>12739</v>
      </c>
      <c r="E99" s="212"/>
      <c r="F99" s="212"/>
    </row>
    <row r="100" spans="1:8" ht="18" customHeight="1">
      <c r="A100" s="148"/>
      <c r="B100" s="148"/>
      <c r="C100" s="140"/>
      <c r="D100" s="201"/>
      <c r="E100" s="201"/>
      <c r="F100" s="201"/>
    </row>
    <row r="101" spans="1:8" ht="7.9" customHeight="1">
      <c r="A101" s="141"/>
    </row>
    <row r="102" spans="1:8" ht="18" customHeight="1">
      <c r="A102" s="11" t="s">
        <v>527</v>
      </c>
    </row>
    <row r="103" spans="1:8" ht="7.9" customHeight="1">
      <c r="A103" s="13"/>
    </row>
    <row r="104" spans="1:8" ht="18" customHeight="1">
      <c r="A104" s="11" t="s">
        <v>528</v>
      </c>
      <c r="C104" s="11" t="s">
        <v>529</v>
      </c>
      <c r="D104" s="13"/>
    </row>
    <row r="105" spans="1:8" ht="7.9" customHeight="1">
      <c r="A105" s="8"/>
    </row>
    <row r="106" spans="1:8" ht="25.15" customHeight="1">
      <c r="A106" s="207" t="s">
        <v>66</v>
      </c>
      <c r="B106" s="207" t="s">
        <v>523</v>
      </c>
      <c r="C106" s="207" t="s">
        <v>525</v>
      </c>
      <c r="D106" s="209" t="s">
        <v>530</v>
      </c>
      <c r="E106" s="210"/>
      <c r="F106" s="210"/>
      <c r="G106" s="210"/>
      <c r="H106" s="211"/>
    </row>
    <row r="107" spans="1:8" ht="25.15" customHeight="1">
      <c r="A107" s="208"/>
      <c r="B107" s="208"/>
      <c r="C107" s="208" t="s">
        <v>525</v>
      </c>
      <c r="D107" s="142">
        <v>2015</v>
      </c>
      <c r="E107" s="142">
        <v>2016</v>
      </c>
      <c r="F107" s="142">
        <v>2017</v>
      </c>
      <c r="G107" s="142">
        <v>2018</v>
      </c>
      <c r="H107" s="142">
        <v>2019</v>
      </c>
    </row>
    <row r="108" spans="1:8" ht="18" customHeight="1">
      <c r="A108" s="148" t="s">
        <v>557</v>
      </c>
      <c r="B108" s="148" t="s">
        <v>626</v>
      </c>
      <c r="C108" s="140"/>
      <c r="D108" s="149">
        <f>D9*0.15</f>
        <v>7.5</v>
      </c>
      <c r="E108" s="149">
        <f>D9*0.18</f>
        <v>9</v>
      </c>
      <c r="F108" s="149">
        <f>D9*0.19</f>
        <v>9.5</v>
      </c>
      <c r="G108" s="149">
        <f>D9*0.25</f>
        <v>12.5</v>
      </c>
      <c r="H108" s="149">
        <f>D9*0.35</f>
        <v>17.5</v>
      </c>
    </row>
    <row r="109" spans="1:8" ht="18" customHeight="1">
      <c r="A109" s="148" t="s">
        <v>558</v>
      </c>
      <c r="B109" s="148" t="s">
        <v>627</v>
      </c>
      <c r="C109" s="140"/>
      <c r="D109" s="149">
        <f t="shared" ref="D109:D172" si="0">D10*0.15</f>
        <v>21.75</v>
      </c>
      <c r="E109" s="149">
        <f t="shared" ref="E109:E172" si="1">D10*0.18</f>
        <v>26.099999999999998</v>
      </c>
      <c r="F109" s="149">
        <f t="shared" ref="F109:F172" si="2">D10*0.19</f>
        <v>27.55</v>
      </c>
      <c r="G109" s="149">
        <f t="shared" ref="G109:G172" si="3">D10*0.25</f>
        <v>36.25</v>
      </c>
      <c r="H109" s="149">
        <f t="shared" ref="H109:H172" si="4">D10*0.35</f>
        <v>50.75</v>
      </c>
    </row>
    <row r="110" spans="1:8" ht="18" customHeight="1">
      <c r="A110" s="148" t="s">
        <v>559</v>
      </c>
      <c r="B110" s="148" t="s">
        <v>628</v>
      </c>
      <c r="C110" s="140"/>
      <c r="D110" s="149">
        <f t="shared" si="0"/>
        <v>7.05</v>
      </c>
      <c r="E110" s="149">
        <f t="shared" si="1"/>
        <v>8.4599999999999991</v>
      </c>
      <c r="F110" s="149">
        <f t="shared" si="2"/>
        <v>8.93</v>
      </c>
      <c r="G110" s="149">
        <f t="shared" si="3"/>
        <v>11.75</v>
      </c>
      <c r="H110" s="149">
        <f t="shared" si="4"/>
        <v>16.45</v>
      </c>
    </row>
    <row r="111" spans="1:8" ht="18" customHeight="1">
      <c r="A111" s="148" t="s">
        <v>560</v>
      </c>
      <c r="B111" s="148" t="s">
        <v>629</v>
      </c>
      <c r="C111" s="140"/>
      <c r="D111" s="149">
        <f t="shared" si="0"/>
        <v>22.5</v>
      </c>
      <c r="E111" s="149">
        <f t="shared" si="1"/>
        <v>27</v>
      </c>
      <c r="F111" s="149">
        <f t="shared" si="2"/>
        <v>28.5</v>
      </c>
      <c r="G111" s="149">
        <f t="shared" si="3"/>
        <v>37.5</v>
      </c>
      <c r="H111" s="149">
        <f t="shared" si="4"/>
        <v>52.5</v>
      </c>
    </row>
    <row r="112" spans="1:8" ht="18" customHeight="1">
      <c r="A112" s="159" t="s">
        <v>724</v>
      </c>
      <c r="B112" s="140" t="s">
        <v>45</v>
      </c>
      <c r="C112" s="140" t="s">
        <v>725</v>
      </c>
      <c r="D112" s="149">
        <f t="shared" si="0"/>
        <v>18.75</v>
      </c>
      <c r="E112" s="149">
        <f t="shared" si="1"/>
        <v>22.5</v>
      </c>
      <c r="F112" s="149">
        <f t="shared" si="2"/>
        <v>23.75</v>
      </c>
      <c r="G112" s="149">
        <f t="shared" si="3"/>
        <v>31.25</v>
      </c>
      <c r="H112" s="149">
        <f t="shared" si="4"/>
        <v>43.75</v>
      </c>
    </row>
    <row r="113" spans="1:8" ht="18" customHeight="1">
      <c r="A113" s="148" t="s">
        <v>561</v>
      </c>
      <c r="B113" s="148" t="s">
        <v>630</v>
      </c>
      <c r="C113" s="140"/>
      <c r="D113" s="149">
        <f t="shared" si="0"/>
        <v>22.5</v>
      </c>
      <c r="E113" s="149">
        <f t="shared" si="1"/>
        <v>27</v>
      </c>
      <c r="F113" s="149">
        <f t="shared" si="2"/>
        <v>28.5</v>
      </c>
      <c r="G113" s="149">
        <f t="shared" si="3"/>
        <v>37.5</v>
      </c>
      <c r="H113" s="149">
        <f t="shared" si="4"/>
        <v>52.5</v>
      </c>
    </row>
    <row r="114" spans="1:8" ht="18" customHeight="1">
      <c r="A114" s="159" t="s">
        <v>726</v>
      </c>
      <c r="B114" s="140" t="s">
        <v>727</v>
      </c>
      <c r="C114" s="140" t="s">
        <v>725</v>
      </c>
      <c r="D114" s="149">
        <f t="shared" si="0"/>
        <v>19.8</v>
      </c>
      <c r="E114" s="149">
        <f t="shared" si="1"/>
        <v>23.759999999999998</v>
      </c>
      <c r="F114" s="149">
        <f t="shared" si="2"/>
        <v>25.080000000000002</v>
      </c>
      <c r="G114" s="149">
        <f t="shared" si="3"/>
        <v>33</v>
      </c>
      <c r="H114" s="149">
        <f t="shared" si="4"/>
        <v>46.199999999999996</v>
      </c>
    </row>
    <row r="115" spans="1:8" ht="18" customHeight="1">
      <c r="A115" s="148" t="s">
        <v>562</v>
      </c>
      <c r="B115" s="148" t="s">
        <v>631</v>
      </c>
      <c r="C115" s="140"/>
      <c r="D115" s="149">
        <f t="shared" si="0"/>
        <v>4.5</v>
      </c>
      <c r="E115" s="149">
        <f t="shared" si="1"/>
        <v>5.3999999999999995</v>
      </c>
      <c r="F115" s="149">
        <f t="shared" si="2"/>
        <v>5.7</v>
      </c>
      <c r="G115" s="149">
        <f t="shared" si="3"/>
        <v>7.5</v>
      </c>
      <c r="H115" s="149">
        <f t="shared" si="4"/>
        <v>10.5</v>
      </c>
    </row>
    <row r="116" spans="1:8" ht="18" customHeight="1">
      <c r="A116" s="148" t="s">
        <v>563</v>
      </c>
      <c r="B116" s="148" t="s">
        <v>632</v>
      </c>
      <c r="C116" s="140"/>
      <c r="D116" s="149">
        <f t="shared" si="0"/>
        <v>5.25</v>
      </c>
      <c r="E116" s="149">
        <f t="shared" si="1"/>
        <v>6.3</v>
      </c>
      <c r="F116" s="149">
        <f t="shared" si="2"/>
        <v>6.65</v>
      </c>
      <c r="G116" s="149">
        <f t="shared" si="3"/>
        <v>8.75</v>
      </c>
      <c r="H116" s="149">
        <f t="shared" si="4"/>
        <v>12.25</v>
      </c>
    </row>
    <row r="117" spans="1:8" ht="18" customHeight="1">
      <c r="A117" s="148" t="s">
        <v>564</v>
      </c>
      <c r="B117" s="148" t="s">
        <v>633</v>
      </c>
      <c r="C117" s="140"/>
      <c r="D117" s="149">
        <f t="shared" si="0"/>
        <v>6</v>
      </c>
      <c r="E117" s="149">
        <f t="shared" si="1"/>
        <v>7.1999999999999993</v>
      </c>
      <c r="F117" s="149">
        <f t="shared" si="2"/>
        <v>7.6</v>
      </c>
      <c r="G117" s="149">
        <f t="shared" si="3"/>
        <v>10</v>
      </c>
      <c r="H117" s="149">
        <f t="shared" si="4"/>
        <v>14</v>
      </c>
    </row>
    <row r="118" spans="1:8" ht="18" customHeight="1">
      <c r="A118" s="148" t="s">
        <v>565</v>
      </c>
      <c r="B118" s="148" t="s">
        <v>634</v>
      </c>
      <c r="C118" s="140"/>
      <c r="D118" s="149">
        <f t="shared" si="0"/>
        <v>6</v>
      </c>
      <c r="E118" s="149">
        <f t="shared" si="1"/>
        <v>7.1999999999999993</v>
      </c>
      <c r="F118" s="149">
        <f t="shared" si="2"/>
        <v>7.6</v>
      </c>
      <c r="G118" s="149">
        <f t="shared" si="3"/>
        <v>10</v>
      </c>
      <c r="H118" s="149">
        <f t="shared" si="4"/>
        <v>14</v>
      </c>
    </row>
    <row r="119" spans="1:8" ht="18" customHeight="1">
      <c r="A119" s="148" t="s">
        <v>566</v>
      </c>
      <c r="B119" s="148" t="s">
        <v>678</v>
      </c>
      <c r="C119" s="140"/>
      <c r="D119" s="149">
        <f t="shared" si="0"/>
        <v>4.5</v>
      </c>
      <c r="E119" s="149">
        <f t="shared" si="1"/>
        <v>5.3999999999999995</v>
      </c>
      <c r="F119" s="149">
        <f t="shared" si="2"/>
        <v>5.7</v>
      </c>
      <c r="G119" s="149">
        <f t="shared" si="3"/>
        <v>7.5</v>
      </c>
      <c r="H119" s="149">
        <f t="shared" si="4"/>
        <v>10.5</v>
      </c>
    </row>
    <row r="120" spans="1:8" ht="18" customHeight="1">
      <c r="A120" s="148" t="s">
        <v>567</v>
      </c>
      <c r="B120" s="148" t="s">
        <v>635</v>
      </c>
      <c r="C120" s="140"/>
      <c r="D120" s="149">
        <f t="shared" si="0"/>
        <v>6.75</v>
      </c>
      <c r="E120" s="149">
        <f t="shared" si="1"/>
        <v>8.1</v>
      </c>
      <c r="F120" s="149">
        <f t="shared" si="2"/>
        <v>8.5500000000000007</v>
      </c>
      <c r="G120" s="149">
        <f t="shared" si="3"/>
        <v>11.25</v>
      </c>
      <c r="H120" s="149">
        <f t="shared" si="4"/>
        <v>15.749999999999998</v>
      </c>
    </row>
    <row r="121" spans="1:8" ht="18" customHeight="1">
      <c r="A121" s="159" t="s">
        <v>728</v>
      </c>
      <c r="B121" s="140" t="s">
        <v>729</v>
      </c>
      <c r="C121" s="140" t="s">
        <v>725</v>
      </c>
      <c r="D121" s="149">
        <f t="shared" si="0"/>
        <v>21.45</v>
      </c>
      <c r="E121" s="149">
        <f t="shared" si="1"/>
        <v>25.74</v>
      </c>
      <c r="F121" s="149">
        <f t="shared" si="2"/>
        <v>27.17</v>
      </c>
      <c r="G121" s="149">
        <f t="shared" si="3"/>
        <v>35.75</v>
      </c>
      <c r="H121" s="149">
        <f t="shared" si="4"/>
        <v>50.05</v>
      </c>
    </row>
    <row r="122" spans="1:8" ht="18" customHeight="1">
      <c r="A122" s="159" t="s">
        <v>730</v>
      </c>
      <c r="B122" s="140" t="s">
        <v>729</v>
      </c>
      <c r="C122" s="140" t="s">
        <v>725</v>
      </c>
      <c r="D122" s="149">
        <f t="shared" si="0"/>
        <v>9</v>
      </c>
      <c r="E122" s="149">
        <f t="shared" si="1"/>
        <v>10.799999999999999</v>
      </c>
      <c r="F122" s="149">
        <f t="shared" si="2"/>
        <v>11.4</v>
      </c>
      <c r="G122" s="149">
        <f t="shared" si="3"/>
        <v>15</v>
      </c>
      <c r="H122" s="149">
        <f t="shared" si="4"/>
        <v>21</v>
      </c>
    </row>
    <row r="123" spans="1:8" ht="18" customHeight="1">
      <c r="A123" s="160" t="s">
        <v>731</v>
      </c>
      <c r="B123" s="140" t="s">
        <v>45</v>
      </c>
      <c r="C123" s="140" t="s">
        <v>725</v>
      </c>
      <c r="D123" s="149">
        <f t="shared" si="0"/>
        <v>11.1</v>
      </c>
      <c r="E123" s="149">
        <f t="shared" si="1"/>
        <v>13.32</v>
      </c>
      <c r="F123" s="149">
        <f t="shared" si="2"/>
        <v>14.06</v>
      </c>
      <c r="G123" s="149">
        <f t="shared" si="3"/>
        <v>18.5</v>
      </c>
      <c r="H123" s="149">
        <f t="shared" si="4"/>
        <v>25.9</v>
      </c>
    </row>
    <row r="124" spans="1:8" ht="18" customHeight="1">
      <c r="A124" s="148" t="s">
        <v>568</v>
      </c>
      <c r="B124" s="148" t="s">
        <v>636</v>
      </c>
      <c r="C124" s="140"/>
      <c r="D124" s="149">
        <f t="shared" si="0"/>
        <v>21.75</v>
      </c>
      <c r="E124" s="149">
        <f t="shared" si="1"/>
        <v>26.099999999999998</v>
      </c>
      <c r="F124" s="149">
        <f t="shared" si="2"/>
        <v>27.55</v>
      </c>
      <c r="G124" s="149">
        <f t="shared" si="3"/>
        <v>36.25</v>
      </c>
      <c r="H124" s="149">
        <f t="shared" si="4"/>
        <v>50.75</v>
      </c>
    </row>
    <row r="125" spans="1:8" ht="18" customHeight="1">
      <c r="A125" s="148" t="s">
        <v>569</v>
      </c>
      <c r="B125" s="148" t="s">
        <v>637</v>
      </c>
      <c r="C125" s="140"/>
      <c r="D125" s="149">
        <f t="shared" si="0"/>
        <v>3.75</v>
      </c>
      <c r="E125" s="149">
        <f t="shared" si="1"/>
        <v>4.5</v>
      </c>
      <c r="F125" s="149">
        <f t="shared" si="2"/>
        <v>4.75</v>
      </c>
      <c r="G125" s="149">
        <f t="shared" si="3"/>
        <v>6.25</v>
      </c>
      <c r="H125" s="149">
        <f t="shared" si="4"/>
        <v>8.75</v>
      </c>
    </row>
    <row r="126" spans="1:8" ht="18" customHeight="1">
      <c r="A126" s="148" t="s">
        <v>570</v>
      </c>
      <c r="B126" s="148" t="s">
        <v>638</v>
      </c>
      <c r="C126" s="140"/>
      <c r="D126" s="149">
        <f t="shared" si="0"/>
        <v>6</v>
      </c>
      <c r="E126" s="149">
        <f t="shared" si="1"/>
        <v>7.1999999999999993</v>
      </c>
      <c r="F126" s="149">
        <f t="shared" si="2"/>
        <v>7.6</v>
      </c>
      <c r="G126" s="149">
        <f t="shared" si="3"/>
        <v>10</v>
      </c>
      <c r="H126" s="149">
        <f t="shared" si="4"/>
        <v>14</v>
      </c>
    </row>
    <row r="127" spans="1:8" ht="18" customHeight="1">
      <c r="A127" s="148" t="s">
        <v>571</v>
      </c>
      <c r="B127" s="148" t="s">
        <v>639</v>
      </c>
      <c r="C127" s="140"/>
      <c r="D127" s="149">
        <f t="shared" si="0"/>
        <v>5.25</v>
      </c>
      <c r="E127" s="149">
        <f t="shared" si="1"/>
        <v>6.3</v>
      </c>
      <c r="F127" s="149">
        <f t="shared" si="2"/>
        <v>6.65</v>
      </c>
      <c r="G127" s="149">
        <f t="shared" si="3"/>
        <v>8.75</v>
      </c>
      <c r="H127" s="149">
        <f t="shared" si="4"/>
        <v>12.25</v>
      </c>
    </row>
    <row r="128" spans="1:8" ht="18" customHeight="1">
      <c r="A128" s="148" t="s">
        <v>572</v>
      </c>
      <c r="B128" s="148" t="s">
        <v>640</v>
      </c>
      <c r="C128" s="140"/>
      <c r="D128" s="149">
        <f t="shared" si="0"/>
        <v>23.25</v>
      </c>
      <c r="E128" s="149">
        <f t="shared" si="1"/>
        <v>27.9</v>
      </c>
      <c r="F128" s="149">
        <f t="shared" si="2"/>
        <v>29.45</v>
      </c>
      <c r="G128" s="149">
        <f t="shared" si="3"/>
        <v>38.75</v>
      </c>
      <c r="H128" s="149">
        <f t="shared" si="4"/>
        <v>54.25</v>
      </c>
    </row>
    <row r="129" spans="1:8" ht="18" customHeight="1">
      <c r="A129" s="148" t="s">
        <v>573</v>
      </c>
      <c r="B129" s="148" t="s">
        <v>641</v>
      </c>
      <c r="C129" s="140"/>
      <c r="D129" s="149">
        <f t="shared" si="0"/>
        <v>3</v>
      </c>
      <c r="E129" s="149">
        <f t="shared" si="1"/>
        <v>3.5999999999999996</v>
      </c>
      <c r="F129" s="149">
        <f t="shared" si="2"/>
        <v>3.8</v>
      </c>
      <c r="G129" s="149">
        <f t="shared" si="3"/>
        <v>5</v>
      </c>
      <c r="H129" s="149">
        <f t="shared" si="4"/>
        <v>7</v>
      </c>
    </row>
    <row r="130" spans="1:8" ht="18" customHeight="1">
      <c r="A130" s="148" t="s">
        <v>574</v>
      </c>
      <c r="B130" s="148" t="s">
        <v>641</v>
      </c>
      <c r="C130" s="140"/>
      <c r="D130" s="149">
        <f t="shared" si="0"/>
        <v>7.5</v>
      </c>
      <c r="E130" s="149">
        <f t="shared" si="1"/>
        <v>9</v>
      </c>
      <c r="F130" s="149">
        <f t="shared" si="2"/>
        <v>9.5</v>
      </c>
      <c r="G130" s="149">
        <f t="shared" si="3"/>
        <v>12.5</v>
      </c>
      <c r="H130" s="149">
        <f t="shared" si="4"/>
        <v>17.5</v>
      </c>
    </row>
    <row r="131" spans="1:8" ht="18" customHeight="1">
      <c r="A131" s="148" t="s">
        <v>575</v>
      </c>
      <c r="B131" s="148" t="s">
        <v>642</v>
      </c>
      <c r="C131" s="140"/>
      <c r="D131" s="149">
        <f t="shared" si="0"/>
        <v>37.5</v>
      </c>
      <c r="E131" s="149">
        <f t="shared" si="1"/>
        <v>45</v>
      </c>
      <c r="F131" s="149">
        <f t="shared" si="2"/>
        <v>47.5</v>
      </c>
      <c r="G131" s="149">
        <f t="shared" si="3"/>
        <v>62.5</v>
      </c>
      <c r="H131" s="149">
        <f t="shared" si="4"/>
        <v>87.5</v>
      </c>
    </row>
    <row r="132" spans="1:8" ht="18" customHeight="1">
      <c r="A132" s="148" t="s">
        <v>576</v>
      </c>
      <c r="B132" s="148" t="s">
        <v>641</v>
      </c>
      <c r="C132" s="140"/>
      <c r="D132" s="149">
        <f t="shared" si="0"/>
        <v>5.25</v>
      </c>
      <c r="E132" s="149">
        <f t="shared" si="1"/>
        <v>6.3</v>
      </c>
      <c r="F132" s="149">
        <f t="shared" si="2"/>
        <v>6.65</v>
      </c>
      <c r="G132" s="149">
        <f t="shared" si="3"/>
        <v>8.75</v>
      </c>
      <c r="H132" s="149">
        <f t="shared" si="4"/>
        <v>12.25</v>
      </c>
    </row>
    <row r="133" spans="1:8" ht="18" customHeight="1">
      <c r="A133" s="148" t="s">
        <v>577</v>
      </c>
      <c r="B133" s="148" t="s">
        <v>643</v>
      </c>
      <c r="C133" s="140"/>
      <c r="D133" s="149">
        <f t="shared" si="0"/>
        <v>6.3</v>
      </c>
      <c r="E133" s="149">
        <f t="shared" si="1"/>
        <v>7.56</v>
      </c>
      <c r="F133" s="149">
        <f t="shared" si="2"/>
        <v>7.98</v>
      </c>
      <c r="G133" s="149">
        <f t="shared" si="3"/>
        <v>10.5</v>
      </c>
      <c r="H133" s="149">
        <f t="shared" si="4"/>
        <v>14.7</v>
      </c>
    </row>
    <row r="134" spans="1:8" ht="18" customHeight="1">
      <c r="A134" s="148" t="s">
        <v>578</v>
      </c>
      <c r="B134" s="148" t="s">
        <v>644</v>
      </c>
      <c r="C134" s="140"/>
      <c r="D134" s="149">
        <f t="shared" si="0"/>
        <v>5.3999999999999995</v>
      </c>
      <c r="E134" s="149">
        <f t="shared" si="1"/>
        <v>6.4799999999999995</v>
      </c>
      <c r="F134" s="149">
        <f t="shared" si="2"/>
        <v>6.84</v>
      </c>
      <c r="G134" s="149">
        <f t="shared" si="3"/>
        <v>9</v>
      </c>
      <c r="H134" s="149">
        <f t="shared" si="4"/>
        <v>12.6</v>
      </c>
    </row>
    <row r="135" spans="1:8" ht="18" customHeight="1">
      <c r="A135" s="148" t="s">
        <v>579</v>
      </c>
      <c r="B135" s="148" t="s">
        <v>645</v>
      </c>
      <c r="C135" s="140"/>
      <c r="D135" s="149">
        <f t="shared" si="0"/>
        <v>6.8999999999999995</v>
      </c>
      <c r="E135" s="149">
        <f t="shared" si="1"/>
        <v>8.2799999999999994</v>
      </c>
      <c r="F135" s="149">
        <f t="shared" si="2"/>
        <v>8.74</v>
      </c>
      <c r="G135" s="149">
        <f t="shared" si="3"/>
        <v>11.5</v>
      </c>
      <c r="H135" s="149">
        <f t="shared" si="4"/>
        <v>16.099999999999998</v>
      </c>
    </row>
    <row r="136" spans="1:8" ht="18" customHeight="1">
      <c r="A136" s="148" t="s">
        <v>580</v>
      </c>
      <c r="B136" s="148" t="s">
        <v>646</v>
      </c>
      <c r="C136" s="140"/>
      <c r="D136" s="149">
        <f t="shared" si="0"/>
        <v>2.85</v>
      </c>
      <c r="E136" s="149">
        <f t="shared" si="1"/>
        <v>3.42</v>
      </c>
      <c r="F136" s="149">
        <f t="shared" si="2"/>
        <v>3.61</v>
      </c>
      <c r="G136" s="149">
        <f t="shared" si="3"/>
        <v>4.75</v>
      </c>
      <c r="H136" s="149">
        <f t="shared" si="4"/>
        <v>6.6499999999999995</v>
      </c>
    </row>
    <row r="137" spans="1:8" ht="18" customHeight="1">
      <c r="A137" s="159" t="s">
        <v>732</v>
      </c>
      <c r="B137" s="140" t="s">
        <v>727</v>
      </c>
      <c r="C137" s="140" t="s">
        <v>725</v>
      </c>
      <c r="D137" s="149">
        <f t="shared" si="0"/>
        <v>18.599999999999998</v>
      </c>
      <c r="E137" s="149">
        <f t="shared" si="1"/>
        <v>22.32</v>
      </c>
      <c r="F137" s="149">
        <f t="shared" si="2"/>
        <v>23.56</v>
      </c>
      <c r="G137" s="149">
        <f t="shared" si="3"/>
        <v>31</v>
      </c>
      <c r="H137" s="149">
        <f t="shared" si="4"/>
        <v>43.4</v>
      </c>
    </row>
    <row r="138" spans="1:8" ht="18" customHeight="1">
      <c r="A138" s="159" t="s">
        <v>733</v>
      </c>
      <c r="B138" s="140" t="s">
        <v>727</v>
      </c>
      <c r="C138" s="140" t="s">
        <v>725</v>
      </c>
      <c r="D138" s="149">
        <f t="shared" si="0"/>
        <v>11.25</v>
      </c>
      <c r="E138" s="149">
        <f t="shared" si="1"/>
        <v>13.5</v>
      </c>
      <c r="F138" s="149">
        <f t="shared" si="2"/>
        <v>14.25</v>
      </c>
      <c r="G138" s="149">
        <f t="shared" si="3"/>
        <v>18.75</v>
      </c>
      <c r="H138" s="149">
        <f t="shared" si="4"/>
        <v>26.25</v>
      </c>
    </row>
    <row r="139" spans="1:8" ht="18" customHeight="1">
      <c r="A139" s="161" t="s">
        <v>581</v>
      </c>
      <c r="B139" s="148" t="s">
        <v>647</v>
      </c>
      <c r="C139" s="140"/>
      <c r="D139" s="149">
        <f t="shared" si="0"/>
        <v>6</v>
      </c>
      <c r="E139" s="149">
        <f t="shared" si="1"/>
        <v>7.1999999999999993</v>
      </c>
      <c r="F139" s="149">
        <f t="shared" si="2"/>
        <v>7.6</v>
      </c>
      <c r="G139" s="149">
        <f t="shared" si="3"/>
        <v>10</v>
      </c>
      <c r="H139" s="149">
        <f t="shared" si="4"/>
        <v>14</v>
      </c>
    </row>
    <row r="140" spans="1:8" ht="18" customHeight="1">
      <c r="A140" s="148" t="s">
        <v>582</v>
      </c>
      <c r="B140" s="148" t="s">
        <v>648</v>
      </c>
      <c r="C140" s="140"/>
      <c r="D140" s="149">
        <f t="shared" si="0"/>
        <v>27.75</v>
      </c>
      <c r="E140" s="149">
        <f t="shared" si="1"/>
        <v>33.299999999999997</v>
      </c>
      <c r="F140" s="149">
        <f t="shared" si="2"/>
        <v>35.15</v>
      </c>
      <c r="G140" s="149">
        <f t="shared" si="3"/>
        <v>46.25</v>
      </c>
      <c r="H140" s="149">
        <f t="shared" si="4"/>
        <v>64.75</v>
      </c>
    </row>
    <row r="141" spans="1:8" ht="18" customHeight="1">
      <c r="A141" s="148" t="s">
        <v>583</v>
      </c>
      <c r="B141" s="148" t="s">
        <v>649</v>
      </c>
      <c r="C141" s="140"/>
      <c r="D141" s="149">
        <f t="shared" si="0"/>
        <v>5.25</v>
      </c>
      <c r="E141" s="149">
        <f t="shared" si="1"/>
        <v>6.3</v>
      </c>
      <c r="F141" s="149">
        <f t="shared" si="2"/>
        <v>6.65</v>
      </c>
      <c r="G141" s="149">
        <f t="shared" si="3"/>
        <v>8.75</v>
      </c>
      <c r="H141" s="149">
        <f t="shared" si="4"/>
        <v>12.25</v>
      </c>
    </row>
    <row r="142" spans="1:8" ht="18" customHeight="1">
      <c r="A142" s="148" t="s">
        <v>584</v>
      </c>
      <c r="B142" s="148" t="s">
        <v>650</v>
      </c>
      <c r="C142" s="140"/>
      <c r="D142" s="149">
        <f t="shared" si="0"/>
        <v>4.5</v>
      </c>
      <c r="E142" s="149">
        <f t="shared" si="1"/>
        <v>5.3999999999999995</v>
      </c>
      <c r="F142" s="149">
        <f t="shared" si="2"/>
        <v>5.7</v>
      </c>
      <c r="G142" s="149">
        <f t="shared" si="3"/>
        <v>7.5</v>
      </c>
      <c r="H142" s="149">
        <f t="shared" si="4"/>
        <v>10.5</v>
      </c>
    </row>
    <row r="143" spans="1:8" ht="18" customHeight="1">
      <c r="A143" s="148" t="s">
        <v>585</v>
      </c>
      <c r="B143" s="148" t="s">
        <v>645</v>
      </c>
      <c r="C143" s="140"/>
      <c r="D143" s="149">
        <f t="shared" si="0"/>
        <v>3.75</v>
      </c>
      <c r="E143" s="149">
        <f t="shared" si="1"/>
        <v>4.5</v>
      </c>
      <c r="F143" s="149">
        <f t="shared" si="2"/>
        <v>4.75</v>
      </c>
      <c r="G143" s="149">
        <f t="shared" si="3"/>
        <v>6.25</v>
      </c>
      <c r="H143" s="149">
        <f t="shared" si="4"/>
        <v>8.75</v>
      </c>
    </row>
    <row r="144" spans="1:8" ht="18" customHeight="1">
      <c r="A144" s="148" t="s">
        <v>586</v>
      </c>
      <c r="B144" s="148" t="s">
        <v>651</v>
      </c>
      <c r="C144" s="140"/>
      <c r="D144" s="149">
        <f t="shared" si="0"/>
        <v>6</v>
      </c>
      <c r="E144" s="149">
        <f t="shared" si="1"/>
        <v>7.1999999999999993</v>
      </c>
      <c r="F144" s="149">
        <f t="shared" si="2"/>
        <v>7.6</v>
      </c>
      <c r="G144" s="149">
        <f t="shared" si="3"/>
        <v>10</v>
      </c>
      <c r="H144" s="149">
        <f t="shared" si="4"/>
        <v>14</v>
      </c>
    </row>
    <row r="145" spans="1:8" ht="18" customHeight="1">
      <c r="A145" s="148" t="s">
        <v>586</v>
      </c>
      <c r="B145" s="148" t="s">
        <v>652</v>
      </c>
      <c r="C145" s="140"/>
      <c r="D145" s="149">
        <f t="shared" si="0"/>
        <v>6</v>
      </c>
      <c r="E145" s="149">
        <f t="shared" si="1"/>
        <v>7.1999999999999993</v>
      </c>
      <c r="F145" s="149">
        <f t="shared" si="2"/>
        <v>7.6</v>
      </c>
      <c r="G145" s="149">
        <f t="shared" si="3"/>
        <v>10</v>
      </c>
      <c r="H145" s="149">
        <f t="shared" si="4"/>
        <v>14</v>
      </c>
    </row>
    <row r="146" spans="1:8" ht="18" customHeight="1">
      <c r="A146" s="148" t="s">
        <v>587</v>
      </c>
      <c r="B146" s="148" t="s">
        <v>649</v>
      </c>
      <c r="C146" s="140"/>
      <c r="D146" s="149">
        <f t="shared" si="0"/>
        <v>4.6499999999999995</v>
      </c>
      <c r="E146" s="149">
        <f t="shared" si="1"/>
        <v>5.58</v>
      </c>
      <c r="F146" s="149">
        <f t="shared" si="2"/>
        <v>5.89</v>
      </c>
      <c r="G146" s="149">
        <f t="shared" si="3"/>
        <v>7.75</v>
      </c>
      <c r="H146" s="149">
        <f t="shared" si="4"/>
        <v>10.85</v>
      </c>
    </row>
    <row r="147" spans="1:8" ht="18" customHeight="1">
      <c r="A147" s="148" t="s">
        <v>588</v>
      </c>
      <c r="B147" s="148" t="s">
        <v>653</v>
      </c>
      <c r="C147" s="140"/>
      <c r="D147" s="149">
        <f t="shared" si="0"/>
        <v>6.45</v>
      </c>
      <c r="E147" s="149">
        <f t="shared" si="1"/>
        <v>7.7399999999999993</v>
      </c>
      <c r="F147" s="149">
        <f t="shared" si="2"/>
        <v>8.17</v>
      </c>
      <c r="G147" s="149">
        <f t="shared" si="3"/>
        <v>10.75</v>
      </c>
      <c r="H147" s="149">
        <f t="shared" si="4"/>
        <v>15.049999999999999</v>
      </c>
    </row>
    <row r="148" spans="1:8" ht="18" customHeight="1">
      <c r="A148" s="148" t="s">
        <v>589</v>
      </c>
      <c r="B148" s="148" t="s">
        <v>654</v>
      </c>
      <c r="C148" s="140"/>
      <c r="D148" s="149">
        <f t="shared" si="0"/>
        <v>4.8</v>
      </c>
      <c r="E148" s="149">
        <f t="shared" si="1"/>
        <v>5.76</v>
      </c>
      <c r="F148" s="149">
        <f t="shared" si="2"/>
        <v>6.08</v>
      </c>
      <c r="G148" s="149">
        <f t="shared" si="3"/>
        <v>8</v>
      </c>
      <c r="H148" s="149">
        <f t="shared" si="4"/>
        <v>11.2</v>
      </c>
    </row>
    <row r="149" spans="1:8" ht="18" customHeight="1">
      <c r="A149" s="148" t="s">
        <v>590</v>
      </c>
      <c r="B149" s="148" t="s">
        <v>655</v>
      </c>
      <c r="C149" s="140"/>
      <c r="D149" s="149">
        <f t="shared" si="0"/>
        <v>3.75</v>
      </c>
      <c r="E149" s="149">
        <f t="shared" si="1"/>
        <v>4.5</v>
      </c>
      <c r="F149" s="149">
        <f t="shared" si="2"/>
        <v>4.75</v>
      </c>
      <c r="G149" s="149">
        <f t="shared" si="3"/>
        <v>6.25</v>
      </c>
      <c r="H149" s="149">
        <f t="shared" si="4"/>
        <v>8.75</v>
      </c>
    </row>
    <row r="150" spans="1:8" ht="18" customHeight="1">
      <c r="A150" s="148" t="s">
        <v>591</v>
      </c>
      <c r="B150" s="148" t="s">
        <v>641</v>
      </c>
      <c r="C150" s="140"/>
      <c r="D150" s="149">
        <f t="shared" si="0"/>
        <v>6</v>
      </c>
      <c r="E150" s="149">
        <f t="shared" si="1"/>
        <v>7.1999999999999993</v>
      </c>
      <c r="F150" s="149">
        <f t="shared" si="2"/>
        <v>7.6</v>
      </c>
      <c r="G150" s="149">
        <f t="shared" si="3"/>
        <v>10</v>
      </c>
      <c r="H150" s="149">
        <f t="shared" si="4"/>
        <v>14</v>
      </c>
    </row>
    <row r="151" spans="1:8" ht="18" customHeight="1">
      <c r="A151" s="159" t="s">
        <v>734</v>
      </c>
      <c r="B151" s="140" t="s">
        <v>735</v>
      </c>
      <c r="C151" s="140" t="s">
        <v>725</v>
      </c>
      <c r="D151" s="149">
        <f t="shared" si="0"/>
        <v>450</v>
      </c>
      <c r="E151" s="149">
        <f t="shared" si="1"/>
        <v>540</v>
      </c>
      <c r="F151" s="149">
        <f t="shared" si="2"/>
        <v>570</v>
      </c>
      <c r="G151" s="149">
        <f t="shared" si="3"/>
        <v>750</v>
      </c>
      <c r="H151" s="149">
        <f t="shared" si="4"/>
        <v>1050</v>
      </c>
    </row>
    <row r="152" spans="1:8" ht="18" customHeight="1">
      <c r="A152" s="159" t="s">
        <v>736</v>
      </c>
      <c r="B152" s="140" t="s">
        <v>735</v>
      </c>
      <c r="C152" s="140" t="s">
        <v>725</v>
      </c>
      <c r="D152" s="149">
        <f t="shared" si="0"/>
        <v>337.5</v>
      </c>
      <c r="E152" s="149">
        <f t="shared" si="1"/>
        <v>405</v>
      </c>
      <c r="F152" s="149">
        <f t="shared" si="2"/>
        <v>427.5</v>
      </c>
      <c r="G152" s="149">
        <f t="shared" si="3"/>
        <v>562.5</v>
      </c>
      <c r="H152" s="149">
        <f t="shared" si="4"/>
        <v>787.5</v>
      </c>
    </row>
    <row r="153" spans="1:8" ht="18" customHeight="1">
      <c r="A153" s="159" t="s">
        <v>737</v>
      </c>
      <c r="B153" s="140" t="s">
        <v>729</v>
      </c>
      <c r="C153" s="140" t="s">
        <v>725</v>
      </c>
      <c r="D153" s="149">
        <f t="shared" si="0"/>
        <v>6.8999999999999995</v>
      </c>
      <c r="E153" s="149">
        <f t="shared" si="1"/>
        <v>8.2799999999999994</v>
      </c>
      <c r="F153" s="149">
        <f t="shared" si="2"/>
        <v>8.74</v>
      </c>
      <c r="G153" s="149">
        <f t="shared" si="3"/>
        <v>11.5</v>
      </c>
      <c r="H153" s="149">
        <f t="shared" si="4"/>
        <v>16.099999999999998</v>
      </c>
    </row>
    <row r="154" spans="1:8" ht="18" customHeight="1">
      <c r="A154" s="159" t="s">
        <v>738</v>
      </c>
      <c r="B154" s="140" t="s">
        <v>727</v>
      </c>
      <c r="C154" s="140" t="s">
        <v>725</v>
      </c>
      <c r="D154" s="149">
        <f t="shared" si="0"/>
        <v>10.049999999999999</v>
      </c>
      <c r="E154" s="149">
        <f t="shared" si="1"/>
        <v>12.059999999999999</v>
      </c>
      <c r="F154" s="149">
        <f t="shared" si="2"/>
        <v>12.73</v>
      </c>
      <c r="G154" s="149">
        <f t="shared" si="3"/>
        <v>16.75</v>
      </c>
      <c r="H154" s="149">
        <f t="shared" si="4"/>
        <v>23.45</v>
      </c>
    </row>
    <row r="155" spans="1:8" ht="18" customHeight="1">
      <c r="A155" s="148" t="s">
        <v>592</v>
      </c>
      <c r="B155" s="148" t="s">
        <v>656</v>
      </c>
      <c r="C155" s="140"/>
      <c r="D155" s="149">
        <f t="shared" si="0"/>
        <v>22.5</v>
      </c>
      <c r="E155" s="149">
        <f t="shared" si="1"/>
        <v>27</v>
      </c>
      <c r="F155" s="149">
        <f t="shared" si="2"/>
        <v>28.5</v>
      </c>
      <c r="G155" s="149">
        <f t="shared" si="3"/>
        <v>37.5</v>
      </c>
      <c r="H155" s="149">
        <f t="shared" si="4"/>
        <v>52.5</v>
      </c>
    </row>
    <row r="156" spans="1:8" ht="18" customHeight="1">
      <c r="A156" s="148" t="s">
        <v>593</v>
      </c>
      <c r="B156" s="148" t="s">
        <v>657</v>
      </c>
      <c r="C156" s="140"/>
      <c r="D156" s="149">
        <f t="shared" si="0"/>
        <v>4.2</v>
      </c>
      <c r="E156" s="149">
        <f t="shared" si="1"/>
        <v>5.04</v>
      </c>
      <c r="F156" s="149">
        <f t="shared" si="2"/>
        <v>5.32</v>
      </c>
      <c r="G156" s="149">
        <f t="shared" si="3"/>
        <v>7</v>
      </c>
      <c r="H156" s="149">
        <f t="shared" si="4"/>
        <v>9.7999999999999989</v>
      </c>
    </row>
    <row r="157" spans="1:8" ht="18" customHeight="1">
      <c r="A157" s="148" t="s">
        <v>594</v>
      </c>
      <c r="B157" s="148" t="s">
        <v>658</v>
      </c>
      <c r="C157" s="140"/>
      <c r="D157" s="149">
        <f t="shared" si="0"/>
        <v>4.8</v>
      </c>
      <c r="E157" s="149">
        <f t="shared" si="1"/>
        <v>5.76</v>
      </c>
      <c r="F157" s="149">
        <f t="shared" si="2"/>
        <v>6.08</v>
      </c>
      <c r="G157" s="149">
        <f t="shared" si="3"/>
        <v>8</v>
      </c>
      <c r="H157" s="149">
        <f t="shared" si="4"/>
        <v>11.2</v>
      </c>
    </row>
    <row r="158" spans="1:8" ht="18" customHeight="1">
      <c r="A158" s="159" t="s">
        <v>739</v>
      </c>
      <c r="B158" s="140" t="s">
        <v>727</v>
      </c>
      <c r="C158" s="140" t="s">
        <v>725</v>
      </c>
      <c r="D158" s="149">
        <f t="shared" si="0"/>
        <v>9.2999999999999989</v>
      </c>
      <c r="E158" s="149">
        <f t="shared" si="1"/>
        <v>11.16</v>
      </c>
      <c r="F158" s="149">
        <f t="shared" si="2"/>
        <v>11.78</v>
      </c>
      <c r="G158" s="149">
        <f t="shared" si="3"/>
        <v>15.5</v>
      </c>
      <c r="H158" s="149">
        <f t="shared" si="4"/>
        <v>21.7</v>
      </c>
    </row>
    <row r="159" spans="1:8" ht="18" customHeight="1">
      <c r="A159" s="148" t="s">
        <v>595</v>
      </c>
      <c r="B159" s="148" t="s">
        <v>659</v>
      </c>
      <c r="C159" s="140"/>
      <c r="D159" s="149">
        <f t="shared" si="0"/>
        <v>6</v>
      </c>
      <c r="E159" s="149">
        <f t="shared" si="1"/>
        <v>7.1999999999999993</v>
      </c>
      <c r="F159" s="149">
        <f t="shared" si="2"/>
        <v>7.6</v>
      </c>
      <c r="G159" s="149">
        <f t="shared" si="3"/>
        <v>10</v>
      </c>
      <c r="H159" s="149">
        <f t="shared" si="4"/>
        <v>14</v>
      </c>
    </row>
    <row r="160" spans="1:8" ht="18" customHeight="1">
      <c r="A160" s="148" t="s">
        <v>596</v>
      </c>
      <c r="B160" s="148" t="s">
        <v>660</v>
      </c>
      <c r="C160" s="140"/>
      <c r="D160" s="149">
        <f t="shared" si="0"/>
        <v>5.25</v>
      </c>
      <c r="E160" s="149">
        <f t="shared" si="1"/>
        <v>6.3</v>
      </c>
      <c r="F160" s="149">
        <f t="shared" si="2"/>
        <v>6.65</v>
      </c>
      <c r="G160" s="149">
        <f t="shared" si="3"/>
        <v>8.75</v>
      </c>
      <c r="H160" s="149">
        <f t="shared" si="4"/>
        <v>12.25</v>
      </c>
    </row>
    <row r="161" spans="1:8" ht="18" customHeight="1">
      <c r="A161" s="148" t="s">
        <v>597</v>
      </c>
      <c r="B161" s="148" t="s">
        <v>641</v>
      </c>
      <c r="C161" s="140"/>
      <c r="D161" s="149">
        <f t="shared" si="0"/>
        <v>4.5</v>
      </c>
      <c r="E161" s="149">
        <f t="shared" si="1"/>
        <v>5.3999999999999995</v>
      </c>
      <c r="F161" s="149">
        <f t="shared" si="2"/>
        <v>5.7</v>
      </c>
      <c r="G161" s="149">
        <f t="shared" si="3"/>
        <v>7.5</v>
      </c>
      <c r="H161" s="149">
        <f t="shared" si="4"/>
        <v>10.5</v>
      </c>
    </row>
    <row r="162" spans="1:8" ht="18" customHeight="1">
      <c r="A162" s="148" t="s">
        <v>598</v>
      </c>
      <c r="B162" s="148" t="s">
        <v>641</v>
      </c>
      <c r="C162" s="140"/>
      <c r="D162" s="149">
        <f t="shared" si="0"/>
        <v>6.75</v>
      </c>
      <c r="E162" s="149">
        <f t="shared" si="1"/>
        <v>8.1</v>
      </c>
      <c r="F162" s="149">
        <f t="shared" si="2"/>
        <v>8.5500000000000007</v>
      </c>
      <c r="G162" s="149">
        <f t="shared" si="3"/>
        <v>11.25</v>
      </c>
      <c r="H162" s="149">
        <f t="shared" si="4"/>
        <v>15.749999999999998</v>
      </c>
    </row>
    <row r="163" spans="1:8" ht="18" customHeight="1">
      <c r="A163" s="148" t="s">
        <v>599</v>
      </c>
      <c r="B163" s="148" t="s">
        <v>641</v>
      </c>
      <c r="C163" s="140"/>
      <c r="D163" s="149">
        <f t="shared" si="0"/>
        <v>5.25</v>
      </c>
      <c r="E163" s="149">
        <f t="shared" si="1"/>
        <v>6.3</v>
      </c>
      <c r="F163" s="149">
        <f t="shared" si="2"/>
        <v>6.65</v>
      </c>
      <c r="G163" s="149">
        <f t="shared" si="3"/>
        <v>8.75</v>
      </c>
      <c r="H163" s="149">
        <f t="shared" si="4"/>
        <v>12.25</v>
      </c>
    </row>
    <row r="164" spans="1:8" ht="18" customHeight="1">
      <c r="A164" s="148" t="s">
        <v>600</v>
      </c>
      <c r="B164" s="148" t="s">
        <v>679</v>
      </c>
      <c r="C164" s="140"/>
      <c r="D164" s="149">
        <f t="shared" si="0"/>
        <v>27.75</v>
      </c>
      <c r="E164" s="149">
        <f t="shared" si="1"/>
        <v>33.299999999999997</v>
      </c>
      <c r="F164" s="149">
        <f t="shared" si="2"/>
        <v>35.15</v>
      </c>
      <c r="G164" s="149">
        <f t="shared" si="3"/>
        <v>46.25</v>
      </c>
      <c r="H164" s="149">
        <f t="shared" si="4"/>
        <v>64.75</v>
      </c>
    </row>
    <row r="165" spans="1:8" ht="18" customHeight="1">
      <c r="A165" s="159" t="s">
        <v>740</v>
      </c>
      <c r="B165" s="140" t="s">
        <v>727</v>
      </c>
      <c r="C165" s="140" t="s">
        <v>725</v>
      </c>
      <c r="D165" s="149">
        <f t="shared" si="0"/>
        <v>7.1999999999999993</v>
      </c>
      <c r="E165" s="149">
        <f t="shared" si="1"/>
        <v>8.64</v>
      </c>
      <c r="F165" s="149">
        <f t="shared" si="2"/>
        <v>9.120000000000001</v>
      </c>
      <c r="G165" s="149">
        <f t="shared" si="3"/>
        <v>12</v>
      </c>
      <c r="H165" s="149">
        <f t="shared" si="4"/>
        <v>16.799999999999997</v>
      </c>
    </row>
    <row r="166" spans="1:8" ht="18" customHeight="1">
      <c r="A166" s="148" t="s">
        <v>601</v>
      </c>
      <c r="B166" s="148" t="s">
        <v>661</v>
      </c>
      <c r="C166" s="140"/>
      <c r="D166" s="149">
        <f t="shared" si="0"/>
        <v>5.25</v>
      </c>
      <c r="E166" s="149">
        <f t="shared" si="1"/>
        <v>6.3</v>
      </c>
      <c r="F166" s="149">
        <f t="shared" si="2"/>
        <v>6.65</v>
      </c>
      <c r="G166" s="149">
        <f t="shared" si="3"/>
        <v>8.75</v>
      </c>
      <c r="H166" s="149">
        <f t="shared" si="4"/>
        <v>12.25</v>
      </c>
    </row>
    <row r="167" spans="1:8" ht="18" customHeight="1">
      <c r="A167" s="159" t="s">
        <v>741</v>
      </c>
      <c r="B167" s="140" t="s">
        <v>735</v>
      </c>
      <c r="C167" s="140" t="s">
        <v>725</v>
      </c>
      <c r="D167" s="149">
        <f t="shared" si="0"/>
        <v>60</v>
      </c>
      <c r="E167" s="149">
        <f t="shared" si="1"/>
        <v>72</v>
      </c>
      <c r="F167" s="149">
        <f t="shared" si="2"/>
        <v>76</v>
      </c>
      <c r="G167" s="149">
        <f t="shared" si="3"/>
        <v>100</v>
      </c>
      <c r="H167" s="149">
        <f t="shared" si="4"/>
        <v>140</v>
      </c>
    </row>
    <row r="168" spans="1:8" ht="18" customHeight="1">
      <c r="A168" s="159" t="s">
        <v>742</v>
      </c>
      <c r="B168" s="140" t="s">
        <v>743</v>
      </c>
      <c r="C168" s="140" t="s">
        <v>725</v>
      </c>
      <c r="D168" s="149">
        <f t="shared" si="0"/>
        <v>6.45</v>
      </c>
      <c r="E168" s="149">
        <f t="shared" si="1"/>
        <v>7.7399999999999993</v>
      </c>
      <c r="F168" s="149">
        <f t="shared" si="2"/>
        <v>8.17</v>
      </c>
      <c r="G168" s="149">
        <f t="shared" si="3"/>
        <v>10.75</v>
      </c>
      <c r="H168" s="149">
        <f t="shared" si="4"/>
        <v>15.049999999999999</v>
      </c>
    </row>
    <row r="169" spans="1:8" ht="18" customHeight="1">
      <c r="A169" s="161" t="s">
        <v>681</v>
      </c>
      <c r="B169" s="148" t="s">
        <v>662</v>
      </c>
      <c r="C169" s="140"/>
      <c r="D169" s="149">
        <f t="shared" si="0"/>
        <v>20.25</v>
      </c>
      <c r="E169" s="149">
        <f t="shared" si="1"/>
        <v>24.3</v>
      </c>
      <c r="F169" s="149">
        <f t="shared" si="2"/>
        <v>25.65</v>
      </c>
      <c r="G169" s="149">
        <f t="shared" si="3"/>
        <v>33.75</v>
      </c>
      <c r="H169" s="149">
        <f t="shared" si="4"/>
        <v>47.25</v>
      </c>
    </row>
    <row r="170" spans="1:8" ht="18" customHeight="1">
      <c r="A170" s="148" t="s">
        <v>681</v>
      </c>
      <c r="B170" s="148" t="s">
        <v>663</v>
      </c>
      <c r="C170" s="140"/>
      <c r="D170" s="149">
        <f t="shared" si="0"/>
        <v>4.5</v>
      </c>
      <c r="E170" s="149">
        <f t="shared" si="1"/>
        <v>5.3999999999999995</v>
      </c>
      <c r="F170" s="149">
        <f t="shared" si="2"/>
        <v>5.7</v>
      </c>
      <c r="G170" s="149">
        <f t="shared" si="3"/>
        <v>7.5</v>
      </c>
      <c r="H170" s="149">
        <f t="shared" si="4"/>
        <v>10.5</v>
      </c>
    </row>
    <row r="171" spans="1:8" ht="18" customHeight="1">
      <c r="A171" s="148" t="s">
        <v>602</v>
      </c>
      <c r="B171" s="148" t="s">
        <v>664</v>
      </c>
      <c r="C171" s="140"/>
      <c r="D171" s="149">
        <f t="shared" si="0"/>
        <v>37.5</v>
      </c>
      <c r="E171" s="149">
        <f t="shared" si="1"/>
        <v>45</v>
      </c>
      <c r="F171" s="149">
        <f t="shared" si="2"/>
        <v>47.5</v>
      </c>
      <c r="G171" s="149">
        <f t="shared" si="3"/>
        <v>62.5</v>
      </c>
      <c r="H171" s="149">
        <f t="shared" si="4"/>
        <v>87.5</v>
      </c>
    </row>
    <row r="172" spans="1:8" ht="18" customHeight="1">
      <c r="A172" s="148" t="s">
        <v>603</v>
      </c>
      <c r="B172" s="148" t="s">
        <v>665</v>
      </c>
      <c r="C172" s="140"/>
      <c r="D172" s="149">
        <f t="shared" si="0"/>
        <v>5.7</v>
      </c>
      <c r="E172" s="149">
        <f t="shared" si="1"/>
        <v>6.84</v>
      </c>
      <c r="F172" s="149">
        <f t="shared" si="2"/>
        <v>7.22</v>
      </c>
      <c r="G172" s="149">
        <f t="shared" si="3"/>
        <v>9.5</v>
      </c>
      <c r="H172" s="149">
        <f t="shared" si="4"/>
        <v>13.299999999999999</v>
      </c>
    </row>
    <row r="173" spans="1:8" ht="18" customHeight="1">
      <c r="A173" s="148" t="s">
        <v>604</v>
      </c>
      <c r="B173" s="148" t="s">
        <v>666</v>
      </c>
      <c r="C173" s="140"/>
      <c r="D173" s="149">
        <f t="shared" ref="D173:D197" si="5">D74*0.15</f>
        <v>6.75</v>
      </c>
      <c r="E173" s="149">
        <f t="shared" ref="E173:E197" si="6">D74*0.18</f>
        <v>8.1</v>
      </c>
      <c r="F173" s="149">
        <f t="shared" ref="F173:F197" si="7">D74*0.19</f>
        <v>8.5500000000000007</v>
      </c>
      <c r="G173" s="149">
        <f t="shared" ref="G173:G197" si="8">D74*0.25</f>
        <v>11.25</v>
      </c>
      <c r="H173" s="149">
        <f t="shared" ref="H173:H197" si="9">D74*0.35</f>
        <v>15.749999999999998</v>
      </c>
    </row>
    <row r="174" spans="1:8" ht="18" customHeight="1">
      <c r="A174" s="148" t="s">
        <v>605</v>
      </c>
      <c r="B174" s="148" t="s">
        <v>667</v>
      </c>
      <c r="C174" s="140"/>
      <c r="D174" s="149">
        <f t="shared" si="5"/>
        <v>7.5</v>
      </c>
      <c r="E174" s="149">
        <f t="shared" si="6"/>
        <v>9</v>
      </c>
      <c r="F174" s="149">
        <f t="shared" si="7"/>
        <v>9.5</v>
      </c>
      <c r="G174" s="149">
        <f t="shared" si="8"/>
        <v>12.5</v>
      </c>
      <c r="H174" s="149">
        <f t="shared" si="9"/>
        <v>17.5</v>
      </c>
    </row>
    <row r="175" spans="1:8" ht="18" customHeight="1">
      <c r="A175" s="148" t="s">
        <v>606</v>
      </c>
      <c r="B175" s="148" t="s">
        <v>641</v>
      </c>
      <c r="C175" s="140"/>
      <c r="D175" s="149">
        <f t="shared" si="5"/>
        <v>6.3</v>
      </c>
      <c r="E175" s="149">
        <f t="shared" si="6"/>
        <v>7.56</v>
      </c>
      <c r="F175" s="149">
        <f t="shared" si="7"/>
        <v>7.98</v>
      </c>
      <c r="G175" s="149">
        <f t="shared" si="8"/>
        <v>10.5</v>
      </c>
      <c r="H175" s="149">
        <f t="shared" si="9"/>
        <v>14.7</v>
      </c>
    </row>
    <row r="176" spans="1:8" ht="18" customHeight="1">
      <c r="A176" s="148" t="s">
        <v>607</v>
      </c>
      <c r="B176" s="148" t="s">
        <v>641</v>
      </c>
      <c r="C176" s="140"/>
      <c r="D176" s="149">
        <f t="shared" si="5"/>
        <v>4.5</v>
      </c>
      <c r="E176" s="149">
        <f t="shared" si="6"/>
        <v>5.3999999999999995</v>
      </c>
      <c r="F176" s="149">
        <f t="shared" si="7"/>
        <v>5.7</v>
      </c>
      <c r="G176" s="149">
        <f t="shared" si="8"/>
        <v>7.5</v>
      </c>
      <c r="H176" s="149">
        <f t="shared" si="9"/>
        <v>10.5</v>
      </c>
    </row>
    <row r="177" spans="1:8" ht="18" customHeight="1">
      <c r="A177" s="148" t="s">
        <v>607</v>
      </c>
      <c r="B177" s="148" t="s">
        <v>641</v>
      </c>
      <c r="C177" s="140"/>
      <c r="D177" s="149">
        <f t="shared" si="5"/>
        <v>5.25</v>
      </c>
      <c r="E177" s="149">
        <f t="shared" si="6"/>
        <v>6.3</v>
      </c>
      <c r="F177" s="149">
        <f t="shared" si="7"/>
        <v>6.65</v>
      </c>
      <c r="G177" s="149">
        <f t="shared" si="8"/>
        <v>8.75</v>
      </c>
      <c r="H177" s="149">
        <f t="shared" si="9"/>
        <v>12.25</v>
      </c>
    </row>
    <row r="178" spans="1:8" ht="18" customHeight="1">
      <c r="A178" s="148" t="s">
        <v>608</v>
      </c>
      <c r="B178" s="148" t="s">
        <v>668</v>
      </c>
      <c r="C178" s="140"/>
      <c r="D178" s="149">
        <f t="shared" si="5"/>
        <v>7.5</v>
      </c>
      <c r="E178" s="149">
        <f t="shared" si="6"/>
        <v>9</v>
      </c>
      <c r="F178" s="149">
        <f t="shared" si="7"/>
        <v>9.5</v>
      </c>
      <c r="G178" s="149">
        <f t="shared" si="8"/>
        <v>12.5</v>
      </c>
      <c r="H178" s="149">
        <f t="shared" si="9"/>
        <v>17.5</v>
      </c>
    </row>
    <row r="179" spans="1:8" ht="18" customHeight="1">
      <c r="A179" s="148" t="s">
        <v>609</v>
      </c>
      <c r="B179" s="148" t="s">
        <v>669</v>
      </c>
      <c r="C179" s="140"/>
      <c r="D179" s="149">
        <f t="shared" si="5"/>
        <v>3.75</v>
      </c>
      <c r="E179" s="149">
        <f t="shared" si="6"/>
        <v>4.5</v>
      </c>
      <c r="F179" s="149">
        <f t="shared" si="7"/>
        <v>4.75</v>
      </c>
      <c r="G179" s="149">
        <f t="shared" si="8"/>
        <v>6.25</v>
      </c>
      <c r="H179" s="149">
        <f t="shared" si="9"/>
        <v>8.75</v>
      </c>
    </row>
    <row r="180" spans="1:8" ht="18" customHeight="1">
      <c r="A180" s="148" t="s">
        <v>610</v>
      </c>
      <c r="B180" s="148" t="s">
        <v>641</v>
      </c>
      <c r="C180" s="140"/>
      <c r="D180" s="149">
        <f t="shared" si="5"/>
        <v>4.2</v>
      </c>
      <c r="E180" s="149">
        <f t="shared" si="6"/>
        <v>5.04</v>
      </c>
      <c r="F180" s="149">
        <f t="shared" si="7"/>
        <v>5.32</v>
      </c>
      <c r="G180" s="149">
        <f t="shared" si="8"/>
        <v>7</v>
      </c>
      <c r="H180" s="149">
        <f t="shared" si="9"/>
        <v>9.7999999999999989</v>
      </c>
    </row>
    <row r="181" spans="1:8" ht="18" customHeight="1">
      <c r="A181" s="148" t="s">
        <v>611</v>
      </c>
      <c r="B181" s="148" t="s">
        <v>670</v>
      </c>
      <c r="C181" s="140"/>
      <c r="D181" s="149">
        <f t="shared" si="5"/>
        <v>4.5</v>
      </c>
      <c r="E181" s="149">
        <f t="shared" si="6"/>
        <v>5.3999999999999995</v>
      </c>
      <c r="F181" s="149">
        <f t="shared" si="7"/>
        <v>5.7</v>
      </c>
      <c r="G181" s="149">
        <f t="shared" si="8"/>
        <v>7.5</v>
      </c>
      <c r="H181" s="149">
        <f t="shared" si="9"/>
        <v>10.5</v>
      </c>
    </row>
    <row r="182" spans="1:8" ht="18" customHeight="1">
      <c r="A182" s="148" t="s">
        <v>612</v>
      </c>
      <c r="B182" s="148" t="s">
        <v>671</v>
      </c>
      <c r="C182" s="140"/>
      <c r="D182" s="149">
        <f t="shared" si="5"/>
        <v>3.3</v>
      </c>
      <c r="E182" s="149">
        <f t="shared" si="6"/>
        <v>3.96</v>
      </c>
      <c r="F182" s="149">
        <f t="shared" si="7"/>
        <v>4.18</v>
      </c>
      <c r="G182" s="149">
        <f t="shared" si="8"/>
        <v>5.5</v>
      </c>
      <c r="H182" s="149">
        <f t="shared" si="9"/>
        <v>7.6999999999999993</v>
      </c>
    </row>
    <row r="183" spans="1:8" ht="18" customHeight="1">
      <c r="A183" s="148" t="s">
        <v>613</v>
      </c>
      <c r="B183" s="148" t="s">
        <v>641</v>
      </c>
      <c r="C183" s="140"/>
      <c r="D183" s="149">
        <f t="shared" si="5"/>
        <v>3.75</v>
      </c>
      <c r="E183" s="149">
        <f t="shared" si="6"/>
        <v>4.5</v>
      </c>
      <c r="F183" s="149">
        <f t="shared" si="7"/>
        <v>4.75</v>
      </c>
      <c r="G183" s="149">
        <f t="shared" si="8"/>
        <v>6.25</v>
      </c>
      <c r="H183" s="149">
        <f t="shared" si="9"/>
        <v>8.75</v>
      </c>
    </row>
    <row r="184" spans="1:8" ht="18" customHeight="1">
      <c r="A184" s="148" t="s">
        <v>614</v>
      </c>
      <c r="B184" s="148" t="s">
        <v>651</v>
      </c>
      <c r="C184" s="140"/>
      <c r="D184" s="149">
        <f t="shared" si="5"/>
        <v>4.5</v>
      </c>
      <c r="E184" s="149">
        <f t="shared" si="6"/>
        <v>5.3999999999999995</v>
      </c>
      <c r="F184" s="149">
        <f t="shared" si="7"/>
        <v>5.7</v>
      </c>
      <c r="G184" s="149">
        <f t="shared" si="8"/>
        <v>7.5</v>
      </c>
      <c r="H184" s="149">
        <f t="shared" si="9"/>
        <v>10.5</v>
      </c>
    </row>
    <row r="185" spans="1:8" ht="18" customHeight="1">
      <c r="A185" s="159" t="s">
        <v>744</v>
      </c>
      <c r="B185" s="140" t="s">
        <v>745</v>
      </c>
      <c r="C185" s="140" t="s">
        <v>725</v>
      </c>
      <c r="D185" s="149">
        <f t="shared" si="5"/>
        <v>105</v>
      </c>
      <c r="E185" s="149">
        <f t="shared" si="6"/>
        <v>126</v>
      </c>
      <c r="F185" s="149">
        <f t="shared" si="7"/>
        <v>133</v>
      </c>
      <c r="G185" s="149">
        <f t="shared" si="8"/>
        <v>175</v>
      </c>
      <c r="H185" s="149">
        <f t="shared" si="9"/>
        <v>244.99999999999997</v>
      </c>
    </row>
    <row r="186" spans="1:8" ht="18" customHeight="1">
      <c r="A186" s="148" t="s">
        <v>615</v>
      </c>
      <c r="B186" s="148" t="s">
        <v>672</v>
      </c>
      <c r="C186" s="140"/>
      <c r="D186" s="149">
        <f t="shared" si="5"/>
        <v>7.5</v>
      </c>
      <c r="E186" s="149">
        <f t="shared" si="6"/>
        <v>9</v>
      </c>
      <c r="F186" s="149">
        <f t="shared" si="7"/>
        <v>9.5</v>
      </c>
      <c r="G186" s="149">
        <f t="shared" si="8"/>
        <v>12.5</v>
      </c>
      <c r="H186" s="149">
        <f t="shared" si="9"/>
        <v>17.5</v>
      </c>
    </row>
    <row r="187" spans="1:8" ht="18" customHeight="1">
      <c r="A187" s="148" t="s">
        <v>574</v>
      </c>
      <c r="B187" s="148" t="s">
        <v>641</v>
      </c>
      <c r="C187" s="140"/>
      <c r="D187" s="149">
        <f t="shared" si="5"/>
        <v>12.75</v>
      </c>
      <c r="E187" s="149">
        <f t="shared" si="6"/>
        <v>15.299999999999999</v>
      </c>
      <c r="F187" s="149">
        <f t="shared" si="7"/>
        <v>16.149999999999999</v>
      </c>
      <c r="G187" s="149">
        <f t="shared" si="8"/>
        <v>21.25</v>
      </c>
      <c r="H187" s="149">
        <f t="shared" si="9"/>
        <v>29.749999999999996</v>
      </c>
    </row>
    <row r="188" spans="1:8" ht="18" customHeight="1">
      <c r="A188" s="148" t="s">
        <v>616</v>
      </c>
      <c r="B188" s="148" t="s">
        <v>673</v>
      </c>
      <c r="C188" s="140"/>
      <c r="D188" s="149">
        <f t="shared" si="5"/>
        <v>11.1</v>
      </c>
      <c r="E188" s="149">
        <f t="shared" si="6"/>
        <v>13.32</v>
      </c>
      <c r="F188" s="149">
        <f t="shared" si="7"/>
        <v>14.06</v>
      </c>
      <c r="G188" s="149">
        <f t="shared" si="8"/>
        <v>18.5</v>
      </c>
      <c r="H188" s="149">
        <f t="shared" si="9"/>
        <v>25.9</v>
      </c>
    </row>
    <row r="189" spans="1:8" ht="18" customHeight="1">
      <c r="A189" s="148" t="s">
        <v>617</v>
      </c>
      <c r="B189" s="148" t="s">
        <v>641</v>
      </c>
      <c r="C189" s="140"/>
      <c r="D189" s="149">
        <f t="shared" si="5"/>
        <v>9.75</v>
      </c>
      <c r="E189" s="149">
        <f t="shared" si="6"/>
        <v>11.7</v>
      </c>
      <c r="F189" s="149">
        <f t="shared" si="7"/>
        <v>12.35</v>
      </c>
      <c r="G189" s="149">
        <f t="shared" si="8"/>
        <v>16.25</v>
      </c>
      <c r="H189" s="149">
        <f t="shared" si="9"/>
        <v>22.75</v>
      </c>
    </row>
    <row r="190" spans="1:8" ht="18" customHeight="1">
      <c r="A190" s="148" t="s">
        <v>618</v>
      </c>
      <c r="B190" s="148" t="s">
        <v>674</v>
      </c>
      <c r="C190" s="140"/>
      <c r="D190" s="149">
        <f t="shared" si="5"/>
        <v>37.5</v>
      </c>
      <c r="E190" s="149">
        <f t="shared" si="6"/>
        <v>45</v>
      </c>
      <c r="F190" s="149">
        <f t="shared" si="7"/>
        <v>47.5</v>
      </c>
      <c r="G190" s="149">
        <f t="shared" si="8"/>
        <v>62.5</v>
      </c>
      <c r="H190" s="149">
        <f t="shared" si="9"/>
        <v>87.5</v>
      </c>
    </row>
    <row r="191" spans="1:8" ht="18" customHeight="1">
      <c r="A191" s="148" t="s">
        <v>619</v>
      </c>
      <c r="B191" s="148" t="s">
        <v>675</v>
      </c>
      <c r="C191" s="140"/>
      <c r="D191" s="149">
        <f t="shared" si="5"/>
        <v>35.25</v>
      </c>
      <c r="E191" s="149">
        <f t="shared" si="6"/>
        <v>42.3</v>
      </c>
      <c r="F191" s="149">
        <f t="shared" si="7"/>
        <v>44.65</v>
      </c>
      <c r="G191" s="149">
        <f t="shared" si="8"/>
        <v>58.75</v>
      </c>
      <c r="H191" s="149">
        <f t="shared" si="9"/>
        <v>82.25</v>
      </c>
    </row>
    <row r="192" spans="1:8" ht="18" customHeight="1">
      <c r="A192" s="148" t="s">
        <v>620</v>
      </c>
      <c r="B192" s="148" t="s">
        <v>651</v>
      </c>
      <c r="C192" s="140"/>
      <c r="D192" s="149">
        <f t="shared" si="5"/>
        <v>9</v>
      </c>
      <c r="E192" s="149">
        <f t="shared" si="6"/>
        <v>10.799999999999999</v>
      </c>
      <c r="F192" s="149">
        <f t="shared" si="7"/>
        <v>11.4</v>
      </c>
      <c r="G192" s="149">
        <f t="shared" si="8"/>
        <v>15</v>
      </c>
      <c r="H192" s="149">
        <f t="shared" si="9"/>
        <v>21</v>
      </c>
    </row>
    <row r="193" spans="1:8" ht="18" customHeight="1">
      <c r="A193" s="148" t="s">
        <v>621</v>
      </c>
      <c r="B193" s="148" t="s">
        <v>676</v>
      </c>
      <c r="C193" s="140"/>
      <c r="D193" s="149">
        <f t="shared" si="5"/>
        <v>33</v>
      </c>
      <c r="E193" s="149">
        <f t="shared" si="6"/>
        <v>39.6</v>
      </c>
      <c r="F193" s="149">
        <f t="shared" si="7"/>
        <v>41.8</v>
      </c>
      <c r="G193" s="149">
        <f t="shared" si="8"/>
        <v>55</v>
      </c>
      <c r="H193" s="149">
        <f t="shared" si="9"/>
        <v>77</v>
      </c>
    </row>
    <row r="194" spans="1:8" ht="18" customHeight="1">
      <c r="A194" s="148" t="s">
        <v>622</v>
      </c>
      <c r="B194" s="148" t="s">
        <v>641</v>
      </c>
      <c r="C194" s="140"/>
      <c r="D194" s="149">
        <f t="shared" si="5"/>
        <v>9.2999999999999989</v>
      </c>
      <c r="E194" s="149">
        <f t="shared" si="6"/>
        <v>11.16</v>
      </c>
      <c r="F194" s="149">
        <f t="shared" si="7"/>
        <v>11.78</v>
      </c>
      <c r="G194" s="149">
        <f t="shared" si="8"/>
        <v>15.5</v>
      </c>
      <c r="H194" s="149">
        <f t="shared" si="9"/>
        <v>21.7</v>
      </c>
    </row>
    <row r="195" spans="1:8" ht="18" customHeight="1">
      <c r="A195" s="148" t="s">
        <v>623</v>
      </c>
      <c r="B195" s="148" t="s">
        <v>641</v>
      </c>
      <c r="C195" s="140"/>
      <c r="D195" s="149">
        <f t="shared" si="5"/>
        <v>9.75</v>
      </c>
      <c r="E195" s="149">
        <f t="shared" si="6"/>
        <v>11.7</v>
      </c>
      <c r="F195" s="149">
        <f t="shared" si="7"/>
        <v>12.35</v>
      </c>
      <c r="G195" s="149">
        <f t="shared" si="8"/>
        <v>16.25</v>
      </c>
      <c r="H195" s="149">
        <f t="shared" si="9"/>
        <v>22.75</v>
      </c>
    </row>
    <row r="196" spans="1:8" ht="18" customHeight="1">
      <c r="A196" s="148" t="s">
        <v>624</v>
      </c>
      <c r="B196" s="148" t="s">
        <v>677</v>
      </c>
      <c r="C196" s="140"/>
      <c r="D196" s="149">
        <f t="shared" si="5"/>
        <v>10.199999999999999</v>
      </c>
      <c r="E196" s="149">
        <f t="shared" si="6"/>
        <v>12.24</v>
      </c>
      <c r="F196" s="149">
        <f t="shared" si="7"/>
        <v>12.92</v>
      </c>
      <c r="G196" s="149">
        <f t="shared" si="8"/>
        <v>17</v>
      </c>
      <c r="H196" s="149">
        <f t="shared" si="9"/>
        <v>23.799999999999997</v>
      </c>
    </row>
    <row r="197" spans="1:8" ht="18" customHeight="1">
      <c r="A197" s="148" t="s">
        <v>625</v>
      </c>
      <c r="B197" s="148" t="s">
        <v>680</v>
      </c>
      <c r="C197" s="140"/>
      <c r="D197" s="149">
        <f t="shared" si="5"/>
        <v>67.5</v>
      </c>
      <c r="E197" s="149">
        <f t="shared" si="6"/>
        <v>81</v>
      </c>
      <c r="F197" s="149">
        <f t="shared" si="7"/>
        <v>85.5</v>
      </c>
      <c r="G197" s="149">
        <f t="shared" si="8"/>
        <v>112.5</v>
      </c>
      <c r="H197" s="149">
        <f t="shared" si="9"/>
        <v>157.5</v>
      </c>
    </row>
    <row r="198" spans="1:8" ht="18" customHeight="1">
      <c r="A198" s="148"/>
      <c r="B198" s="148"/>
      <c r="C198" s="147"/>
      <c r="D198" s="149">
        <f>SUM(D108:D197)</f>
        <v>1910.85</v>
      </c>
      <c r="E198" s="149">
        <f t="shared" ref="E198:H198" si="10">SUM(E108:E197)</f>
        <v>2293.0199999999995</v>
      </c>
      <c r="F198" s="149">
        <f t="shared" si="10"/>
        <v>2420.4100000000012</v>
      </c>
      <c r="G198" s="149">
        <f t="shared" si="10"/>
        <v>3184.75</v>
      </c>
      <c r="H198" s="149">
        <f t="shared" si="10"/>
        <v>4458.6499999999996</v>
      </c>
    </row>
  </sheetData>
  <sheetProtection selectLockedCells="1"/>
  <mergeCells count="102">
    <mergeCell ref="D38:F38"/>
    <mergeCell ref="D39:F39"/>
    <mergeCell ref="A106:A107"/>
    <mergeCell ref="B106:B107"/>
    <mergeCell ref="C106:C107"/>
    <mergeCell ref="D106:H106"/>
    <mergeCell ref="D99:F99"/>
    <mergeCell ref="D30:F30"/>
    <mergeCell ref="D31:F31"/>
    <mergeCell ref="D32:F32"/>
    <mergeCell ref="D33:F33"/>
    <mergeCell ref="D34:F34"/>
    <mergeCell ref="D37:F37"/>
    <mergeCell ref="D40:F40"/>
    <mergeCell ref="D41:F41"/>
    <mergeCell ref="D18:F18"/>
    <mergeCell ref="D19:F19"/>
    <mergeCell ref="D20:F20"/>
    <mergeCell ref="D9:F9"/>
    <mergeCell ref="D21:F21"/>
    <mergeCell ref="D13:F13"/>
    <mergeCell ref="D15:F15"/>
    <mergeCell ref="D35:F35"/>
    <mergeCell ref="D36:F36"/>
    <mergeCell ref="D14:F14"/>
    <mergeCell ref="D16:F16"/>
    <mergeCell ref="D17:F17"/>
    <mergeCell ref="D22:F22"/>
    <mergeCell ref="D23:F23"/>
    <mergeCell ref="D24:F24"/>
    <mergeCell ref="D25:F25"/>
    <mergeCell ref="D26:F26"/>
    <mergeCell ref="D27:F27"/>
    <mergeCell ref="D28:F28"/>
    <mergeCell ref="D29:F29"/>
    <mergeCell ref="A2:H2"/>
    <mergeCell ref="A3:H3"/>
    <mergeCell ref="A7:A8"/>
    <mergeCell ref="B7:B8"/>
    <mergeCell ref="C7:F7"/>
    <mergeCell ref="D8:F8"/>
    <mergeCell ref="D10:F10"/>
    <mergeCell ref="D11:F11"/>
    <mergeCell ref="D12:F12"/>
    <mergeCell ref="D42:F42"/>
    <mergeCell ref="D43:F43"/>
    <mergeCell ref="D44:F44"/>
    <mergeCell ref="D45:F45"/>
    <mergeCell ref="D49:F49"/>
    <mergeCell ref="D50:F50"/>
    <mergeCell ref="D51:F51"/>
    <mergeCell ref="D56:F56"/>
    <mergeCell ref="D46:F46"/>
    <mergeCell ref="D47:F47"/>
    <mergeCell ref="D48:F48"/>
    <mergeCell ref="D52:F52"/>
    <mergeCell ref="D53:F53"/>
    <mergeCell ref="D54:F54"/>
    <mergeCell ref="D55:F55"/>
    <mergeCell ref="D57:F57"/>
    <mergeCell ref="D58:F58"/>
    <mergeCell ref="D60:F60"/>
    <mergeCell ref="D61:F61"/>
    <mergeCell ref="D62:F62"/>
    <mergeCell ref="D59:F59"/>
    <mergeCell ref="D63:F63"/>
    <mergeCell ref="D64:F64"/>
    <mergeCell ref="D65:F65"/>
    <mergeCell ref="D67:F67"/>
    <mergeCell ref="D70:F70"/>
    <mergeCell ref="D66:F66"/>
    <mergeCell ref="D68:F68"/>
    <mergeCell ref="D69:F69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100:F100"/>
    <mergeCell ref="D92:F92"/>
    <mergeCell ref="D93:F93"/>
    <mergeCell ref="D94:F94"/>
    <mergeCell ref="D95:F95"/>
    <mergeCell ref="D96:F96"/>
    <mergeCell ref="D84:F84"/>
    <mergeCell ref="D85:F85"/>
    <mergeCell ref="D87:F87"/>
    <mergeCell ref="D88:F88"/>
    <mergeCell ref="D89:F89"/>
    <mergeCell ref="D90:F90"/>
    <mergeCell ref="D91:F91"/>
    <mergeCell ref="D98:F98"/>
    <mergeCell ref="D97:F97"/>
    <mergeCell ref="D86:F86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EF 1</vt:lpstr>
      <vt:lpstr>EF 2.1</vt:lpstr>
      <vt:lpstr>EF 2.1 (2)</vt:lpstr>
      <vt:lpstr>EF 2.2</vt:lpstr>
      <vt:lpstr>EF 3</vt:lpstr>
      <vt:lpstr>EF 4.1</vt:lpstr>
      <vt:lpstr>EF 4.2</vt:lpstr>
      <vt:lpstr>EF 4.3</vt:lpstr>
      <vt:lpstr>EF 5.1 5.2 </vt:lpstr>
      <vt:lpstr>EF 5.3</vt:lpstr>
      <vt:lpstr>EF 6</vt:lpstr>
      <vt:lpstr>'EF 1'!Área_de_impresión</vt:lpstr>
      <vt:lpstr>'EF 2.1'!Área_de_impresión</vt:lpstr>
      <vt:lpstr>'EF 2.1 (2)'!Área_de_impresión</vt:lpstr>
      <vt:lpstr>'EF 2.2'!Área_de_impresión</vt:lpstr>
      <vt:lpstr>'EF 3'!Área_de_impresión</vt:lpstr>
      <vt:lpstr>'EF 4.1'!Área_de_impresión</vt:lpstr>
      <vt:lpstr>'EF 4.2'!Área_de_impresión</vt:lpstr>
      <vt:lpstr>'EF 5.1 5.2 '!Área_de_impresión</vt:lpstr>
      <vt:lpstr>'EF 5.3'!Área_de_impresión</vt:lpstr>
      <vt:lpstr>'EF 6'!Área_de_impresión</vt:lpstr>
    </vt:vector>
  </TitlesOfParts>
  <Company>S.E.P.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Luis Alberto Ramirez</cp:lastModifiedBy>
  <cp:lastPrinted>2017-06-27T18:03:47Z</cp:lastPrinted>
  <dcterms:created xsi:type="dcterms:W3CDTF">2008-02-22T02:02:58Z</dcterms:created>
  <dcterms:modified xsi:type="dcterms:W3CDTF">2017-07-12T23:40:07Z</dcterms:modified>
</cp:coreProperties>
</file>